
<file path=[Content_Types].xml><?xml version="1.0" encoding="utf-8"?>
<Types xmlns="http://schemas.openxmlformats.org/package/2006/content-types">
  <Override PartName="/xl/embeddings/oleObject8.bin" ContentType="application/vnd.openxmlformats-officedocument.oleObject"/>
  <Override PartName="/xl/embeddings/oleObject90.bin" ContentType="application/vnd.openxmlformats-officedocument.oleObject"/>
  <Override PartName="/xl/embeddings/oleObject131.bin" ContentType="application/vnd.openxmlformats-officedocument.oleObject"/>
  <Override PartName="/xl/embeddings/oleObject276.bin" ContentType="application/vnd.openxmlformats-officedocument.oleObject"/>
  <Override PartName="/xl/embeddings/oleObject623.bin" ContentType="application/vnd.openxmlformats-officedocument.oleObject"/>
  <Override PartName="/xl/embeddings/oleObject954.bin" ContentType="application/vnd.openxmlformats-officedocument.oleObject"/>
  <Override PartName="/xl/embeddings/oleObject1016.bin" ContentType="application/vnd.openxmlformats-officedocument.oleObject"/>
  <Override PartName="/xl/styles.xml" ContentType="application/vnd.openxmlformats-officedocument.spreadsheetml.styles+xml"/>
  <Override PartName="/xl/embeddings/oleObject21.bin" ContentType="application/vnd.openxmlformats-officedocument.oleObject"/>
  <Override PartName="/xl/embeddings/oleObject462.bin" ContentType="application/vnd.openxmlformats-officedocument.oleObject"/>
  <Override PartName="/xl/embeddings/oleObject793.bin" ContentType="application/vnd.openxmlformats-officedocument.oleObject"/>
  <Override PartName="/xl/embeddings/oleObject207.bin" ContentType="application/vnd.openxmlformats-officedocument.oleObject"/>
  <Override PartName="/xl/embeddings/oleObject538.bin" ContentType="application/vnd.openxmlformats-officedocument.oleObject"/>
  <Override PartName="/xl/embeddings/oleObject724.bin" ContentType="application/vnd.openxmlformats-officedocument.oleObject"/>
  <Override PartName="/xl/embeddings/oleObject869.bin" ContentType="application/vnd.openxmlformats-officedocument.oleObject"/>
  <Default Extension="xml" ContentType="application/xml"/>
  <Override PartName="/xl/embeddings/oleObject232.bin" ContentType="application/vnd.openxmlformats-officedocument.oleObject"/>
  <Override PartName="/xl/embeddings/oleObject377.bin" ContentType="application/vnd.openxmlformats-officedocument.oleObject"/>
  <Override PartName="/xl/embeddings/oleObject563.bin" ContentType="application/vnd.openxmlformats-officedocument.oleObject"/>
  <Override PartName="/xl/embeddings/oleObject910.bin" ContentType="application/vnd.openxmlformats-officedocument.oleObject"/>
  <Override PartName="/xl/embeddings/oleObject308.bin" ContentType="application/vnd.openxmlformats-officedocument.oleObject"/>
  <Override PartName="/xl/embeddings/oleObject639.bin" ContentType="application/vnd.openxmlformats-officedocument.oleObject"/>
  <Override PartName="/xl/embeddings/oleObject894.bin" ContentType="application/vnd.openxmlformats-officedocument.oleObject"/>
  <Override PartName="/xl/embeddings/oleObject147.bin" ContentType="application/vnd.openxmlformats-officedocument.oleObject"/>
  <Override PartName="/xl/embeddings/oleObject478.bin" ContentType="application/vnd.openxmlformats-officedocument.oleObject"/>
  <Override PartName="/xl/embeddings/oleObject825.bin" ContentType="application/vnd.openxmlformats-officedocument.oleObject"/>
  <Override PartName="/xl/embeddings/oleObject37.bin" ContentType="application/vnd.openxmlformats-officedocument.oleObject"/>
  <Override PartName="/xl/embeddings/oleObject333.bin" ContentType="application/vnd.openxmlformats-officedocument.oleObject"/>
  <Override PartName="/xl/embeddings/oleObject664.bin" ContentType="application/vnd.openxmlformats-officedocument.oleObject"/>
  <Override PartName="/xl/embeddings/oleObject995.bin" ContentType="application/vnd.openxmlformats-officedocument.oleObject"/>
  <Override PartName="/xl/embeddings/oleObject172.bin" ContentType="application/vnd.openxmlformats-officedocument.oleObject"/>
  <Override PartName="/xl/embeddings/oleObject409.bin" ContentType="application/vnd.openxmlformats-officedocument.oleObject"/>
  <Override PartName="/xl/embeddings/oleObject850.bin" ContentType="application/vnd.openxmlformats-officedocument.oleObject"/>
  <Default Extension="png" ContentType="image/png"/>
  <Override PartName="/xl/embeddings/oleObject62.bin" ContentType="application/vnd.openxmlformats-officedocument.oleObject"/>
  <Override PartName="/xl/embeddings/oleObject103.bin" ContentType="application/vnd.openxmlformats-officedocument.oleObject"/>
  <Override PartName="/xl/embeddings/oleObject248.bin" ContentType="application/vnd.openxmlformats-officedocument.oleObject"/>
  <Override PartName="/xl/embeddings/oleObject579.bin" ContentType="application/vnd.openxmlformats-officedocument.oleObject"/>
  <Override PartName="/xl/embeddings/oleObject926.bin" ContentType="application/vnd.openxmlformats-officedocument.oleObject"/>
  <Override PartName="/xl/embeddings/oleObject5.bin" ContentType="application/vnd.openxmlformats-officedocument.oleObject"/>
  <Override PartName="/xl/embeddings/oleObject434.bin" ContentType="application/vnd.openxmlformats-officedocument.oleObject"/>
  <Override PartName="/xl/embeddings/oleObject620.bin" ContentType="application/vnd.openxmlformats-officedocument.oleObject"/>
  <Override PartName="/xl/embeddings/oleObject765.bin" ContentType="application/vnd.openxmlformats-officedocument.oleObject"/>
  <Override PartName="/xl/embeddings/oleObject951.bin" ContentType="application/vnd.openxmlformats-officedocument.oleObject"/>
  <Override PartName="/xl/embeddings/oleObject273.bin" ContentType="application/vnd.openxmlformats-officedocument.oleObject"/>
  <Override PartName="/xl/embeddings/oleObject790.bin" ContentType="application/vnd.openxmlformats-officedocument.oleObject"/>
  <Override PartName="/xl/embeddings/oleObject1013.bin" ContentType="application/vnd.openxmlformats-officedocument.oleObject"/>
  <Override PartName="/xl/embeddings/oleObject204.bin" ContentType="application/vnd.openxmlformats-officedocument.oleObject"/>
  <Override PartName="/xl/embeddings/oleObject349.bin" ContentType="application/vnd.openxmlformats-officedocument.oleObject"/>
  <Override PartName="/xl/embeddings/oleObject535.bin" ContentType="application/vnd.openxmlformats-officedocument.oleObject"/>
  <Override PartName="/xl/embeddings/oleObject866.bin" ContentType="application/vnd.openxmlformats-officedocument.oleObject"/>
  <Override PartName="/xl/embeddings/oleObject188.bin" ContentType="application/vnd.openxmlformats-officedocument.oleObject"/>
  <Override PartName="/xl/embeddings/oleObject374.bin" ContentType="application/vnd.openxmlformats-officedocument.oleObject"/>
  <Override PartName="/xl/embeddings/oleObject721.bin" ContentType="application/vnd.openxmlformats-officedocument.oleObject"/>
  <Override PartName="/xl/embeddings/oleObject78.bin" ContentType="application/vnd.openxmlformats-officedocument.oleObject"/>
  <Override PartName="/xl/embeddings/oleObject119.bin" ContentType="application/vnd.openxmlformats-officedocument.oleObject"/>
  <Override PartName="/xl/embeddings/oleObject560.bin" ContentType="application/vnd.openxmlformats-officedocument.oleObject"/>
  <Override PartName="/xl/embeddings/oleObject891.bin" ContentType="application/vnd.openxmlformats-officedocument.oleObject"/>
  <Override PartName="/xl/embeddings/oleObject289.bin" ContentType="application/vnd.openxmlformats-officedocument.oleObject"/>
  <Override PartName="/xl/embeddings/oleObject305.bin" ContentType="application/vnd.openxmlformats-officedocument.oleObject"/>
  <Override PartName="/xl/embeddings/oleObject636.bin" ContentType="application/vnd.openxmlformats-officedocument.oleObject"/>
  <Override PartName="/xl/embeddings/oleObject822.bin" ContentType="application/vnd.openxmlformats-officedocument.oleObject"/>
  <Override PartName="/xl/embeddings/oleObject967.bin" ContentType="application/vnd.openxmlformats-officedocument.oleObject"/>
  <Override PartName="/xl/embeddings/oleObject144.bin" ContentType="application/vnd.openxmlformats-officedocument.oleObject"/>
  <Override PartName="/xl/embeddings/oleObject330.bin" ContentType="application/vnd.openxmlformats-officedocument.oleObject"/>
  <Override PartName="/xl/embeddings/oleObject475.bin" ContentType="application/vnd.openxmlformats-officedocument.oleObject"/>
  <Override PartName="/xl/embeddings/oleObject661.bin" ContentType="application/vnd.openxmlformats-officedocument.oleObject"/>
  <Override PartName="/xl/embeddings/oleObject34.bin" ContentType="application/vnd.openxmlformats-officedocument.oleObject"/>
  <Override PartName="/xl/embeddings/oleObject406.bin" ContentType="application/vnd.openxmlformats-officedocument.oleObject"/>
  <Override PartName="/xl/embeddings/oleObject992.bin" ContentType="application/vnd.openxmlformats-officedocument.oleObject"/>
  <Override PartName="/xl/embeddings/oleObject245.bin" ContentType="application/vnd.openxmlformats-officedocument.oleObject"/>
  <Override PartName="/xl/embeddings/oleObject737.bin" ContentType="application/vnd.openxmlformats-officedocument.oleObject"/>
  <Override PartName="/xl/embeddings/oleObject923.bin" ContentType="application/vnd.openxmlformats-officedocument.oleObject"/>
  <Override PartName="/xl/embeddings/oleObject100.bin" ContentType="application/vnd.openxmlformats-officedocument.oleObject"/>
  <Override PartName="/xl/embeddings/oleObject431.bin" ContentType="application/vnd.openxmlformats-officedocument.oleObject"/>
  <Override PartName="/xl/embeddings/oleObject576.bin" ContentType="application/vnd.openxmlformats-officedocument.oleObject"/>
  <Override PartName="/xl/embeddings/oleObject762.bin" ContentType="application/vnd.openxmlformats-officedocument.oleObject"/>
  <Override PartName="/xl/embeddings/oleObject2.bin" ContentType="application/vnd.openxmlformats-officedocument.oleObject"/>
  <Override PartName="/xl/embeddings/oleObject270.bin" ContentType="application/vnd.openxmlformats-officedocument.oleObject"/>
  <Override PartName="/xl/embeddings/oleObject507.bin" ContentType="application/vnd.openxmlformats-officedocument.oleObject"/>
  <Override PartName="/xl/embeddings/oleObject838.bin" ContentType="application/vnd.openxmlformats-officedocument.oleObject"/>
  <Override PartName="/xl/embeddings/oleObject1010.bin" ContentType="application/vnd.openxmlformats-officedocument.oleObject"/>
  <Override PartName="/xl/embeddings/oleObject201.bin" ContentType="application/vnd.openxmlformats-officedocument.oleObject"/>
  <Override PartName="/xl/embeddings/oleObject346.bin" ContentType="application/vnd.openxmlformats-officedocument.oleObject"/>
  <Override PartName="/xl/embeddings/oleObject677.bin" ContentType="application/vnd.openxmlformats-officedocument.oleObject"/>
  <Override PartName="/xl/embeddings/oleObject185.bin" ContentType="application/vnd.openxmlformats-officedocument.oleObject"/>
  <Override PartName="/xl/embeddings/oleObject532.bin" ContentType="application/vnd.openxmlformats-officedocument.oleObject"/>
  <Override PartName="/xl/embeddings/oleObject863.bin" ContentType="application/vnd.openxmlformats-officedocument.oleObject"/>
  <Override PartName="/xl/embeddings/oleObject75.bin" ContentType="application/vnd.openxmlformats-officedocument.oleObject"/>
  <Override PartName="/xl/embeddings/oleObject371.bin" ContentType="application/vnd.openxmlformats-officedocument.oleObject"/>
  <Override PartName="/xl/embeddings/oleObject608.bin" ContentType="application/vnd.openxmlformats-officedocument.oleObject"/>
  <Override PartName="/xl/embeddings/oleObject939.bin" ContentType="application/vnd.openxmlformats-officedocument.oleObject"/>
  <Override PartName="/xl/embeddings/oleObject116.bin" ContentType="application/vnd.openxmlformats-officedocument.oleObject"/>
  <Override PartName="/xl/embeddings/oleObject302.bin" ContentType="application/vnd.openxmlformats-officedocument.oleObject"/>
  <Override PartName="/xl/embeddings/oleObject447.bin" ContentType="application/vnd.openxmlformats-officedocument.oleObject"/>
  <Override PartName="/xl/embeddings/oleObject633.bin" ContentType="application/vnd.openxmlformats-officedocument.oleObject"/>
  <Override PartName="/xl/embeddings/oleObject778.bin" ContentType="application/vnd.openxmlformats-officedocument.oleObject"/>
  <Override PartName="/xl/embeddings/oleObject141.bin" ContentType="application/vnd.openxmlformats-officedocument.oleObject"/>
  <Override PartName="/xl/embeddings/oleObject286.bin" ContentType="application/vnd.openxmlformats-officedocument.oleObject"/>
  <Override PartName="/xl/embeddings/oleObject472.bin" ContentType="application/vnd.openxmlformats-officedocument.oleObject"/>
  <Override PartName="/xl/embeddings/oleObject964.bin" ContentType="application/vnd.openxmlformats-officedocument.oleObject"/>
  <Override PartName="/xl/embeddings/oleObject31.bin" ContentType="application/vnd.openxmlformats-officedocument.oleObject"/>
  <Override PartName="/xl/embeddings/oleObject217.bin" ContentType="application/vnd.openxmlformats-officedocument.oleObject"/>
  <Override PartName="/xl/embeddings/oleObject709.bin" ContentType="application/vnd.openxmlformats-officedocument.oleObject"/>
  <Override PartName="/xl/embeddings/oleObject387.bin" ContentType="application/vnd.openxmlformats-officedocument.oleObject"/>
  <Override PartName="/xl/embeddings/oleObject403.bin" ContentType="application/vnd.openxmlformats-officedocument.oleObject"/>
  <Override PartName="/xl/embeddings/oleObject548.bin" ContentType="application/vnd.openxmlformats-officedocument.oleObject"/>
  <Override PartName="/xl/embeddings/oleObject734.bin" ContentType="application/vnd.openxmlformats-officedocument.oleObject"/>
  <Override PartName="/xl/embeddings/oleObject879.bin" ContentType="application/vnd.openxmlformats-officedocument.oleObject"/>
  <Override PartName="/xl/embeddings/oleObject242.bin" ContentType="application/vnd.openxmlformats-officedocument.oleObject"/>
  <Override PartName="/xl/embeddings/oleObject573.bin" ContentType="application/vnd.openxmlformats-officedocument.oleObject"/>
  <Override PartName="/xl/embeddings/oleObject920.bin" ContentType="application/vnd.openxmlformats-officedocument.oleObject"/>
  <Override PartName="/xl/drawings/drawing1.xml" ContentType="application/vnd.openxmlformats-officedocument.drawing+xml"/>
  <Override PartName="/xl/embeddings/oleObject318.bin" ContentType="application/vnd.openxmlformats-officedocument.oleObject"/>
  <Override PartName="/xl/embeddings/oleObject649.bin" ContentType="application/vnd.openxmlformats-officedocument.oleObject"/>
  <Override PartName="/xl/embeddings/oleObject157.bin" ContentType="application/vnd.openxmlformats-officedocument.oleObject"/>
  <Override PartName="/xl/embeddings/oleObject488.bin" ContentType="application/vnd.openxmlformats-officedocument.oleObject"/>
  <Override PartName="/xl/embeddings/oleObject504.bin" ContentType="application/vnd.openxmlformats-officedocument.oleObject"/>
  <Override PartName="/xl/embeddings/oleObject835.bin" ContentType="application/vnd.openxmlformats-officedocument.oleObject"/>
  <Override PartName="/xl/embeddings/oleObject47.bin" ContentType="application/vnd.openxmlformats-officedocument.oleObject"/>
  <Override PartName="/xl/embeddings/oleObject343.bin" ContentType="application/vnd.openxmlformats-officedocument.oleObject"/>
  <Override PartName="/xl/embeddings/oleObject674.bin" ContentType="application/vnd.openxmlformats-officedocument.oleObject"/>
  <Override PartName="/xl/embeddings/oleObject860.bin" ContentType="application/vnd.openxmlformats-officedocument.oleObject"/>
  <Override PartName="/xl/embeddings/oleObject72.bin" ContentType="application/vnd.openxmlformats-officedocument.oleObject"/>
  <Override PartName="/xl/embeddings/oleObject182.bin" ContentType="application/vnd.openxmlformats-officedocument.oleObject"/>
  <Override PartName="/xl/embeddings/oleObject419.bin" ContentType="application/vnd.openxmlformats-officedocument.oleObject"/>
  <Override PartName="/xl/embeddings/oleObject605.bin" ContentType="application/vnd.openxmlformats-officedocument.oleObject"/>
  <Override PartName="/xl/embeddings/oleObject936.bin" ContentType="application/vnd.openxmlformats-officedocument.oleObject"/>
  <Override PartName="/xl/embeddings/oleObject113.bin" ContentType="application/vnd.openxmlformats-officedocument.oleObject"/>
  <Override PartName="/xl/embeddings/oleObject258.bin" ContentType="application/vnd.openxmlformats-officedocument.oleObject"/>
  <Override PartName="/xl/embeddings/oleObject444.bin" ContentType="application/vnd.openxmlformats-officedocument.oleObject"/>
  <Override PartName="/xl/embeddings/oleObject589.bin" ContentType="application/vnd.openxmlformats-officedocument.oleObject"/>
  <Override PartName="/xl/embeddings/oleObject775.bin" ContentType="application/vnd.openxmlformats-officedocument.oleObject"/>
  <Override PartName="/xl/embeddings/oleObject283.bin" ContentType="application/vnd.openxmlformats-officedocument.oleObject"/>
  <Override PartName="/xl/embeddings/oleObject630.bin" ContentType="application/vnd.openxmlformats-officedocument.oleObject"/>
  <Override PartName="/xl/embeddings/oleObject961.bin" ContentType="application/vnd.openxmlformats-officedocument.oleObject"/>
  <Override PartName="/xl/embeddings/oleObject359.bin" ContentType="application/vnd.openxmlformats-officedocument.oleObject"/>
  <Override PartName="/xl/embeddings/oleObject706.bin" ContentType="application/vnd.openxmlformats-officedocument.oleObject"/>
  <Override PartName="/xl/embeddings/oleObject1023.bin" ContentType="application/vnd.openxmlformats-officedocument.oleObject"/>
  <Override PartName="/xl/embeddings/oleObject198.bin" ContentType="application/vnd.openxmlformats-officedocument.oleObject"/>
  <Override PartName="/xl/embeddings/oleObject214.bin" ContentType="application/vnd.openxmlformats-officedocument.oleObject"/>
  <Override PartName="/xl/embeddings/oleObject400.bin" ContentType="application/vnd.openxmlformats-officedocument.oleObject"/>
  <Override PartName="/xl/embeddings/oleObject545.bin" ContentType="application/vnd.openxmlformats-officedocument.oleObject"/>
  <Override PartName="/xl/embeddings/oleObject731.bin" ContentType="application/vnd.openxmlformats-officedocument.oleObject"/>
  <Override PartName="/xl/embeddings/oleObject876.bin" ContentType="application/vnd.openxmlformats-officedocument.oleObject"/>
  <Override PartName="/xl/embeddings/oleObject88.bin" ContentType="application/vnd.openxmlformats-officedocument.oleObject"/>
  <Override PartName="/xl/embeddings/oleObject384.bin" ContentType="application/vnd.openxmlformats-officedocument.oleObject"/>
  <Override PartName="/xl/embeddings/oleObject570.bin" ContentType="application/vnd.openxmlformats-officedocument.oleObject"/>
  <Override PartName="/xl/embeddings/oleObject129.bin" ContentType="application/vnd.openxmlformats-officedocument.oleObject"/>
  <Override PartName="/xl/embeddings/oleObject315.bin" ContentType="application/vnd.openxmlformats-officedocument.oleObject"/>
  <Override PartName="/xl/embeddings/oleObject807.bin" ContentType="application/vnd.openxmlformats-officedocument.oleObject"/>
  <Override PartName="/xl/embeddings/oleObject19.bin" ContentType="application/vnd.openxmlformats-officedocument.oleObject"/>
  <Override PartName="/xl/embeddings/oleObject154.bin" ContentType="application/vnd.openxmlformats-officedocument.oleObject"/>
  <Override PartName="/xl/embeddings/oleObject299.bin" ContentType="application/vnd.openxmlformats-officedocument.oleObject"/>
  <Override PartName="/xl/embeddings/oleObject501.bin" ContentType="application/vnd.openxmlformats-officedocument.oleObject"/>
  <Override PartName="/xl/embeddings/oleObject646.bin" ContentType="application/vnd.openxmlformats-officedocument.oleObject"/>
  <Override PartName="/xl/embeddings/oleObject832.bin" ContentType="application/vnd.openxmlformats-officedocument.oleObject"/>
  <Override PartName="/xl/embeddings/oleObject977.bin" ContentType="application/vnd.openxmlformats-officedocument.oleObject"/>
  <Override PartName="/xl/embeddings/oleObject44.bin" ContentType="application/vnd.openxmlformats-officedocument.oleObject"/>
  <Override PartName="/xl/embeddings/oleObject340.bin" ContentType="application/vnd.openxmlformats-officedocument.oleObject"/>
  <Override PartName="/xl/embeddings/oleObject485.bin" ContentType="application/vnd.openxmlformats-officedocument.oleObject"/>
  <Override PartName="/xl/embeddings/oleObject671.bin" ContentType="application/vnd.openxmlformats-officedocument.oleObject"/>
  <Override PartName="/xl/embeddings/oleObject908.bin" ContentType="application/vnd.openxmlformats-officedocument.oleObject"/>
  <Override PartName="/xl/embeddings/oleObject416.bin" ContentType="application/vnd.openxmlformats-officedocument.oleObject"/>
  <Override PartName="/xl/embeddings/oleObject747.bin" ContentType="application/vnd.openxmlformats-officedocument.oleObject"/>
  <Override PartName="/xl/embeddings/oleObject110.bin" ContentType="application/vnd.openxmlformats-officedocument.oleObject"/>
  <Override PartName="/xl/embeddings/oleObject255.bin" ContentType="application/vnd.openxmlformats-officedocument.oleObject"/>
  <Override PartName="/xl/embeddings/oleObject586.bin" ContentType="application/vnd.openxmlformats-officedocument.oleObject"/>
  <Override PartName="/xl/embeddings/oleObject602.bin" ContentType="application/vnd.openxmlformats-officedocument.oleObject"/>
  <Override PartName="/xl/embeddings/oleObject933.bin" ContentType="application/vnd.openxmlformats-officedocument.oleObject"/>
  <Override PartName="/xl/embeddings/oleObject441.bin" ContentType="application/vnd.openxmlformats-officedocument.oleObject"/>
  <Override PartName="/xl/embeddings/oleObject772.bin" ContentType="application/vnd.openxmlformats-officedocument.oleObject"/>
  <Override PartName="/xl/embeddings/oleObject280.bin" ContentType="application/vnd.openxmlformats-officedocument.oleObject"/>
  <Override PartName="/xl/embeddings/oleObject517.bin" ContentType="application/vnd.openxmlformats-officedocument.oleObject"/>
  <Override PartName="/xl/embeddings/oleObject703.bin" ContentType="application/vnd.openxmlformats-officedocument.oleObject"/>
  <Override PartName="/xl/embeddings/oleObject848.bin" ContentType="application/vnd.openxmlformats-officedocument.oleObject"/>
  <Override PartName="/xl/embeddings/oleObject1020.bin" ContentType="application/vnd.openxmlformats-officedocument.oleObject"/>
  <Override PartName="/xl/embeddings/oleObject211.bin" ContentType="application/vnd.openxmlformats-officedocument.oleObject"/>
  <Override PartName="/xl/embeddings/oleObject356.bin" ContentType="application/vnd.openxmlformats-officedocument.oleObject"/>
  <Override PartName="/xl/embeddings/oleObject542.bin" ContentType="application/vnd.openxmlformats-officedocument.oleObject"/>
  <Override PartName="/xl/embeddings/oleObject687.bin" ContentType="application/vnd.openxmlformats-officedocument.oleObject"/>
  <Override PartName="/xl/embeddings/oleObject195.bin" ContentType="application/vnd.openxmlformats-officedocument.oleObject"/>
  <Override PartName="/xl/embeddings/oleObject381.bin" ContentType="application/vnd.openxmlformats-officedocument.oleObject"/>
  <Override PartName="/xl/embeddings/oleObject873.bin" ContentType="application/vnd.openxmlformats-officedocument.oleObject"/>
  <Override PartName="/xl/embeddings/oleObject38.bin" ContentType="application/vnd.openxmlformats-officedocument.oleObject"/>
  <Override PartName="/xl/embeddings/oleObject85.bin" ContentType="application/vnd.openxmlformats-officedocument.oleObject"/>
  <Override PartName="/xl/embeddings/oleObject126.bin" ContentType="application/vnd.openxmlformats-officedocument.oleObject"/>
  <Override PartName="/xl/embeddings/oleObject173.bin" ContentType="application/vnd.openxmlformats-officedocument.oleObject"/>
  <Override PartName="/xl/embeddings/oleObject520.bin" ContentType="application/vnd.openxmlformats-officedocument.oleObject"/>
  <Override PartName="/xl/embeddings/oleObject618.bin" ContentType="application/vnd.openxmlformats-officedocument.oleObject"/>
  <Override PartName="/xl/embeddings/oleObject665.bin" ContentType="application/vnd.openxmlformats-officedocument.oleObject"/>
  <Override PartName="/xl/embeddings/oleObject804.bin" ContentType="application/vnd.openxmlformats-officedocument.oleObject"/>
  <Override PartName="/xl/embeddings/oleObject851.bin" ContentType="application/vnd.openxmlformats-officedocument.oleObject"/>
  <Override PartName="/xl/embeddings/oleObject949.bin" ContentType="application/vnd.openxmlformats-officedocument.oleObject"/>
  <Override PartName="/xl/embeddings/oleObject996.bin" ContentType="application/vnd.openxmlformats-officedocument.oleObject"/>
  <Override PartName="/xl/embeddings/oleObject16.bin" ContentType="application/vnd.openxmlformats-officedocument.oleObject"/>
  <Override PartName="/xl/embeddings/oleObject63.bin" ContentType="application/vnd.openxmlformats-officedocument.oleObject"/>
  <Override PartName="/xl/embeddings/oleObject312.bin" ContentType="application/vnd.openxmlformats-officedocument.oleObject"/>
  <Override PartName="/xl/embeddings/oleObject457.bin" ContentType="application/vnd.openxmlformats-officedocument.oleObject"/>
  <Override PartName="/xl/embeddings/oleObject643.bin" ContentType="application/vnd.openxmlformats-officedocument.oleObject"/>
  <Override PartName="/xl/embeddings/oleObject690.bin" ContentType="application/vnd.openxmlformats-officedocument.oleObject"/>
  <Override PartName="/xl/embeddings/oleObject788.bin" ContentType="application/vnd.openxmlformats-officedocument.oleObject"/>
  <Override PartName="/xl/embeddings/oleObject927.bin" ContentType="application/vnd.openxmlformats-officedocument.oleObject"/>
  <Override PartName="/xl/embeddings/oleObject974.bin" ContentType="application/vnd.openxmlformats-officedocument.oleObject"/>
  <Override PartName="/xl/embeddings/oleObject104.bin" ContentType="application/vnd.openxmlformats-officedocument.oleObject"/>
  <Override PartName="/xl/embeddings/oleObject151.bin" ContentType="application/vnd.openxmlformats-officedocument.oleObject"/>
  <Override PartName="/xl/embeddings/oleObject249.bin" ContentType="application/vnd.openxmlformats-officedocument.oleObject"/>
  <Override PartName="/xl/embeddings/oleObject296.bin" ContentType="application/vnd.openxmlformats-officedocument.oleObject"/>
  <Override PartName="/xl/embeddings/oleObject435.bin" ContentType="application/vnd.openxmlformats-officedocument.oleObject"/>
  <Override PartName="/xl/embeddings/oleObject482.bin" ContentType="application/vnd.openxmlformats-officedocument.oleObject"/>
  <Override PartName="/xl/embeddings/oleObject719.bin" ContentType="application/vnd.openxmlformats-officedocument.oleObject"/>
  <Override PartName="/xl/embeddings/oleObject766.bin" ContentType="application/vnd.openxmlformats-officedocument.oleObject"/>
  <Override PartName="/xl/theme/theme1.xml" ContentType="application/vnd.openxmlformats-officedocument.theme+xml"/>
  <Override PartName="/xl/embeddings/oleObject6.bin" ContentType="application/vnd.openxmlformats-officedocument.oleObject"/>
  <Override PartName="/xl/embeddings/oleObject41.bin" ContentType="application/vnd.openxmlformats-officedocument.oleObject"/>
  <Override PartName="/xl/embeddings/oleObject227.bin" ContentType="application/vnd.openxmlformats-officedocument.oleObject"/>
  <Override PartName="/xl/embeddings/oleObject274.bin" ContentType="application/vnd.openxmlformats-officedocument.oleObject"/>
  <Override PartName="/xl/embeddings/oleObject558.bin" ContentType="application/vnd.openxmlformats-officedocument.oleObject"/>
  <Override PartName="/xl/embeddings/oleObject621.bin" ContentType="application/vnd.openxmlformats-officedocument.oleObject"/>
  <Override PartName="/xl/embeddings/oleObject889.bin" ContentType="application/vnd.openxmlformats-officedocument.oleObject"/>
  <Override PartName="/xl/embeddings/oleObject905.bin" ContentType="application/vnd.openxmlformats-officedocument.oleObject"/>
  <Override PartName="/xl/embeddings/oleObject952.bin" ContentType="application/vnd.openxmlformats-officedocument.oleObject"/>
  <Override PartName="/xl/embeddings/oleObject1014.bin" ContentType="application/vnd.openxmlformats-officedocument.oleObject"/>
  <Override PartName="/xl/embeddings/oleObject397.bin" ContentType="application/vnd.openxmlformats-officedocument.oleObject"/>
  <Override PartName="/xl/embeddings/oleObject413.bin" ContentType="application/vnd.openxmlformats-officedocument.oleObject"/>
  <Override PartName="/xl/embeddings/oleObject460.bin" ContentType="application/vnd.openxmlformats-officedocument.oleObject"/>
  <Override PartName="/xl/embeddings/oleObject744.bin" ContentType="application/vnd.openxmlformats-officedocument.oleObject"/>
  <Override PartName="/xl/embeddings/oleObject791.bin" ContentType="application/vnd.openxmlformats-officedocument.oleObject"/>
  <Override PartName="/xl/embeddings/oleObject930.bin" ContentType="application/vnd.openxmlformats-officedocument.oleObject"/>
  <Override PartName="/xl/embeddings/oleObject189.bin" ContentType="application/vnd.openxmlformats-officedocument.oleObject"/>
  <Override PartName="/xl/embeddings/oleObject205.bin" ContentType="application/vnd.openxmlformats-officedocument.oleObject"/>
  <Override PartName="/xl/embeddings/oleObject252.bin" ContentType="application/vnd.openxmlformats-officedocument.oleObject"/>
  <Override PartName="/xl/embeddings/oleObject536.bin" ContentType="application/vnd.openxmlformats-officedocument.oleObject"/>
  <Override PartName="/xl/embeddings/oleObject583.bin" ContentType="application/vnd.openxmlformats-officedocument.oleObject"/>
  <Override PartName="/xl/embeddings/oleObject722.bin" ContentType="application/vnd.openxmlformats-officedocument.oleObject"/>
  <Override PartName="/xl/embeddings/oleObject867.bin" ContentType="application/vnd.openxmlformats-officedocument.oleObject"/>
  <Override PartName="/xl/embeddings/oleObject79.bin" ContentType="application/vnd.openxmlformats-officedocument.oleObject"/>
  <Override PartName="/xl/embeddings/oleObject230.bin" ContentType="application/vnd.openxmlformats-officedocument.oleObject"/>
  <Override PartName="/xl/embeddings/oleObject328.bin" ContentType="application/vnd.openxmlformats-officedocument.oleObject"/>
  <Override PartName="/xl/embeddings/oleObject375.bin" ContentType="application/vnd.openxmlformats-officedocument.oleObject"/>
  <Override PartName="/xl/embeddings/oleObject514.bin" ContentType="application/vnd.openxmlformats-officedocument.oleObject"/>
  <Override PartName="/xl/embeddings/oleObject561.bin" ContentType="application/vnd.openxmlformats-officedocument.oleObject"/>
  <Override PartName="/xl/embeddings/oleObject659.bin" ContentType="application/vnd.openxmlformats-officedocument.oleObject"/>
  <Override PartName="/xl/embeddings/oleObject845.bin" ContentType="application/vnd.openxmlformats-officedocument.oleObject"/>
  <Override PartName="/xl/embeddings/oleObject892.bin" ContentType="application/vnd.openxmlformats-officedocument.oleObject"/>
  <Override PartName="/xl/embeddings/oleObject167.bin" ContentType="application/vnd.openxmlformats-officedocument.oleObject"/>
  <Override PartName="/xl/embeddings/oleObject306.bin" ContentType="application/vnd.openxmlformats-officedocument.oleObject"/>
  <Override PartName="/xl/embeddings/oleObject353.bin" ContentType="application/vnd.openxmlformats-officedocument.oleObject"/>
  <Override PartName="/xl/embeddings/oleObject498.bin" ContentType="application/vnd.openxmlformats-officedocument.oleObject"/>
  <Override PartName="/xl/embeddings/oleObject637.bin" ContentType="application/vnd.openxmlformats-officedocument.oleObject"/>
  <Override PartName="/xl/embeddings/oleObject684.bin" ContentType="application/vnd.openxmlformats-officedocument.oleObject"/>
  <Override PartName="/xl/embeddings/oleObject700.bin" ContentType="application/vnd.openxmlformats-officedocument.oleObject"/>
  <Override PartName="/xl/embeddings/oleObject57.bin" ContentType="application/vnd.openxmlformats-officedocument.oleObject"/>
  <Override PartName="/xl/embeddings/oleObject145.bin" ContentType="application/vnd.openxmlformats-officedocument.oleObject"/>
  <Override PartName="/xl/embeddings/oleObject192.bin" ContentType="application/vnd.openxmlformats-officedocument.oleObject"/>
  <Override PartName="/xl/embeddings/oleObject429.bin" ContentType="application/vnd.openxmlformats-officedocument.oleObject"/>
  <Override PartName="/xl/embeddings/oleObject476.bin" ContentType="application/vnd.openxmlformats-officedocument.oleObject"/>
  <Override PartName="/xl/embeddings/oleObject823.bin" ContentType="application/vnd.openxmlformats-officedocument.oleObject"/>
  <Override PartName="/xl/embeddings/oleObject870.bin" ContentType="application/vnd.openxmlformats-officedocument.oleObject"/>
  <Override PartName="/xl/embeddings/oleObject968.bin" ContentType="application/vnd.openxmlformats-officedocument.oleObject"/>
  <Override PartName="/xl/embeddings/oleObject35.bin" ContentType="application/vnd.openxmlformats-officedocument.oleObject"/>
  <Override PartName="/xl/embeddings/oleObject82.bin" ContentType="application/vnd.openxmlformats-officedocument.oleObject"/>
  <Override PartName="/xl/embeddings/oleObject268.bin" ContentType="application/vnd.openxmlformats-officedocument.oleObject"/>
  <Override PartName="/xl/embeddings/oleObject331.bin" ContentType="application/vnd.openxmlformats-officedocument.oleObject"/>
  <Override PartName="/xl/embeddings/oleObject615.bin" ContentType="application/vnd.openxmlformats-officedocument.oleObject"/>
  <Override PartName="/xl/embeddings/oleObject662.bin" ContentType="application/vnd.openxmlformats-officedocument.oleObject"/>
  <Override PartName="/xl/embeddings/oleObject946.bin" ContentType="application/vnd.openxmlformats-officedocument.oleObject"/>
  <Override PartName="/xl/embeddings/oleObject993.bin" ContentType="application/vnd.openxmlformats-officedocument.oleObject"/>
  <Override PartName="/xl/embeddings/oleObject123.bin" ContentType="application/vnd.openxmlformats-officedocument.oleObject"/>
  <Override PartName="/xl/embeddings/oleObject170.bin" ContentType="application/vnd.openxmlformats-officedocument.oleObject"/>
  <Override PartName="/xl/embeddings/oleObject407.bin" ContentType="application/vnd.openxmlformats-officedocument.oleObject"/>
  <Override PartName="/xl/embeddings/oleObject454.bin" ContentType="application/vnd.openxmlformats-officedocument.oleObject"/>
  <Override PartName="/xl/embeddings/oleObject599.bin" ContentType="application/vnd.openxmlformats-officedocument.oleObject"/>
  <Override PartName="/xl/embeddings/oleObject738.bin" ContentType="application/vnd.openxmlformats-officedocument.oleObject"/>
  <Override PartName="/xl/embeddings/oleObject785.bin" ContentType="application/vnd.openxmlformats-officedocument.oleObject"/>
  <Override PartName="/xl/embeddings/oleObject801.bin" ContentType="application/vnd.openxmlformats-officedocument.oleObject"/>
  <Override PartName="/xl/embeddings/oleObject1008.bin" ContentType="application/vnd.openxmlformats-officedocument.oleObject"/>
  <Override PartName="/xl/embeddings/oleObject13.bin" ContentType="application/vnd.openxmlformats-officedocument.oleObject"/>
  <Override PartName="/xl/embeddings/oleObject60.bin" ContentType="application/vnd.openxmlformats-officedocument.oleObject"/>
  <Override PartName="/xl/embeddings/oleObject101.bin" ContentType="application/vnd.openxmlformats-officedocument.oleObject"/>
  <Override PartName="/xl/embeddings/oleObject246.bin" ContentType="application/vnd.openxmlformats-officedocument.oleObject"/>
  <Override PartName="/xl/embeddings/oleObject293.bin" ContentType="application/vnd.openxmlformats-officedocument.oleObject"/>
  <Override PartName="/xl/embeddings/oleObject432.bin" ContentType="application/vnd.openxmlformats-officedocument.oleObject"/>
  <Override PartName="/xl/embeddings/oleObject577.bin" ContentType="application/vnd.openxmlformats-officedocument.oleObject"/>
  <Override PartName="/xl/embeddings/oleObject640.bin" ContentType="application/vnd.openxmlformats-officedocument.oleObject"/>
  <Override PartName="/xl/embeddings/oleObject924.bin" ContentType="application/vnd.openxmlformats-officedocument.oleObject"/>
  <Override PartName="/xl/embeddings/oleObject971.bin" ContentType="application/vnd.openxmlformats-officedocument.oleObject"/>
  <Override PartName="/xl/embeddings/oleObject3.bin" ContentType="application/vnd.openxmlformats-officedocument.oleObject"/>
  <Override PartName="/xl/embeddings/oleObject224.bin" ContentType="application/vnd.openxmlformats-officedocument.oleObject"/>
  <Override PartName="/xl/embeddings/oleObject271.bin" ContentType="application/vnd.openxmlformats-officedocument.oleObject"/>
  <Override PartName="/xl/embeddings/oleObject369.bin" ContentType="application/vnd.openxmlformats-officedocument.oleObject"/>
  <Override PartName="/xl/embeddings/oleObject716.bin" ContentType="application/vnd.openxmlformats-officedocument.oleObject"/>
  <Override PartName="/xl/embeddings/oleObject763.bin" ContentType="application/vnd.openxmlformats-officedocument.oleObject"/>
  <Override PartName="/xl/embeddings/oleObject902.bin" ContentType="application/vnd.openxmlformats-officedocument.oleObject"/>
  <Override PartName="/xl/embeddings/oleObject410.bin" ContentType="application/vnd.openxmlformats-officedocument.oleObject"/>
  <Override PartName="/xl/embeddings/oleObject508.bin" ContentType="application/vnd.openxmlformats-officedocument.oleObject"/>
  <Override PartName="/xl/embeddings/oleObject555.bin" ContentType="application/vnd.openxmlformats-officedocument.oleObject"/>
  <Override PartName="/xl/embeddings/oleObject741.bin" ContentType="application/vnd.openxmlformats-officedocument.oleObject"/>
  <Override PartName="/xl/embeddings/oleObject839.bin" ContentType="application/vnd.openxmlformats-officedocument.oleObject"/>
  <Override PartName="/xl/embeddings/oleObject886.bin" ContentType="application/vnd.openxmlformats-officedocument.oleObject"/>
  <Override PartName="/xl/embeddings/oleObject1011.bin" ContentType="application/vnd.openxmlformats-officedocument.oleObject"/>
  <Override PartName="/xl/embeddings/oleObject98.bin" ContentType="application/vnd.openxmlformats-officedocument.oleObject"/>
  <Override PartName="/xl/embeddings/oleObject202.bin" ContentType="application/vnd.openxmlformats-officedocument.oleObject"/>
  <Override PartName="/xl/embeddings/oleObject347.bin" ContentType="application/vnd.openxmlformats-officedocument.oleObject"/>
  <Override PartName="/xl/embeddings/oleObject394.bin" ContentType="application/vnd.openxmlformats-officedocument.oleObject"/>
  <Override PartName="/xl/embeddings/oleObject533.bin" ContentType="application/vnd.openxmlformats-officedocument.oleObject"/>
  <Override PartName="/xl/embeddings/oleObject580.bin" ContentType="application/vnd.openxmlformats-officedocument.oleObject"/>
  <Override PartName="/xl/embeddings/oleObject678.bin" ContentType="application/vnd.openxmlformats-officedocument.oleObject"/>
  <Override PartName="/xl/embeddings/oleObject817.bin" ContentType="application/vnd.openxmlformats-officedocument.oleObject"/>
  <Override PartName="/xl/embeddings/oleObject864.bin" ContentType="application/vnd.openxmlformats-officedocument.oleObject"/>
  <Override PartName="/xl/embeddings/oleObject139.bin" ContentType="application/vnd.openxmlformats-officedocument.oleObject"/>
  <Override PartName="/xl/embeddings/oleObject186.bin" ContentType="application/vnd.openxmlformats-officedocument.oleObject"/>
  <Override PartName="/xl/embeddings/oleObject325.bin" ContentType="application/vnd.openxmlformats-officedocument.oleObject"/>
  <Override PartName="/xl/embeddings/oleObject372.bin" ContentType="application/vnd.openxmlformats-officedocument.oleObject"/>
  <Override PartName="/xl/embeddings/oleObject609.bin" ContentType="application/vnd.openxmlformats-officedocument.oleObject"/>
  <Override PartName="/xl/embeddings/oleObject656.bin" ContentType="application/vnd.openxmlformats-officedocument.oleObject"/>
  <Override PartName="/xl/embeddings/oleObject29.bin" ContentType="application/vnd.openxmlformats-officedocument.oleObject"/>
  <Override PartName="/xl/embeddings/oleObject76.bin" ContentType="application/vnd.openxmlformats-officedocument.oleObject"/>
  <Override PartName="/xl/embeddings/oleObject117.bin" ContentType="application/vnd.openxmlformats-officedocument.oleObject"/>
  <Override PartName="/xl/embeddings/oleObject164.bin" ContentType="application/vnd.openxmlformats-officedocument.oleObject"/>
  <Override PartName="/xl/embeddings/oleObject448.bin" ContentType="application/vnd.openxmlformats-officedocument.oleObject"/>
  <Override PartName="/xl/embeddings/oleObject495.bin" ContentType="application/vnd.openxmlformats-officedocument.oleObject"/>
  <Override PartName="/xl/embeddings/oleObject511.bin" ContentType="application/vnd.openxmlformats-officedocument.oleObject"/>
  <Override PartName="/xl/embeddings/oleObject842.bin" ContentType="application/vnd.openxmlformats-officedocument.oleObject"/>
  <Override PartName="/xl/embeddings/oleObject987.bin" ContentType="application/vnd.openxmlformats-officedocument.oleObject"/>
  <Override PartName="/xl/embeddings/oleObject54.bin" ContentType="application/vnd.openxmlformats-officedocument.oleObject"/>
  <Override PartName="/xl/embeddings/oleObject287.bin" ContentType="application/vnd.openxmlformats-officedocument.oleObject"/>
  <Override PartName="/xl/embeddings/oleObject303.bin" ContentType="application/vnd.openxmlformats-officedocument.oleObject"/>
  <Override PartName="/xl/embeddings/oleObject350.bin" ContentType="application/vnd.openxmlformats-officedocument.oleObject"/>
  <Override PartName="/xl/embeddings/oleObject634.bin" ContentType="application/vnd.openxmlformats-officedocument.oleObject"/>
  <Override PartName="/xl/embeddings/oleObject681.bin" ContentType="application/vnd.openxmlformats-officedocument.oleObject"/>
  <Override PartName="/xl/embeddings/oleObject779.bin" ContentType="application/vnd.openxmlformats-officedocument.oleObject"/>
  <Override PartName="/xl/embeddings/oleObject820.bin" ContentType="application/vnd.openxmlformats-officedocument.oleObject"/>
  <Override PartName="/xl/embeddings/oleObject918.bin" ContentType="application/vnd.openxmlformats-officedocument.oleObject"/>
  <Override PartName="/xl/embeddings/oleObject965.bin" ContentType="application/vnd.openxmlformats-officedocument.oleObject"/>
  <Override PartName="/xl/embeddings/oleObject142.bin" ContentType="application/vnd.openxmlformats-officedocument.oleObject"/>
  <Override PartName="/xl/embeddings/oleObject426.bin" ContentType="application/vnd.openxmlformats-officedocument.oleObject"/>
  <Override PartName="/xl/embeddings/oleObject473.bin" ContentType="application/vnd.openxmlformats-officedocument.oleObject"/>
  <Override PartName="/xl/embeddings/oleObject612.bin" ContentType="application/vnd.openxmlformats-officedocument.oleObject"/>
  <Override PartName="/xl/embeddings/oleObject757.bin" ContentType="application/vnd.openxmlformats-officedocument.oleObject"/>
  <Override PartName="/xl/embeddings/oleObject32.bin" ContentType="application/vnd.openxmlformats-officedocument.oleObject"/>
  <Override PartName="/xl/embeddings/oleObject120.bin" ContentType="application/vnd.openxmlformats-officedocument.oleObject"/>
  <Override PartName="/xl/embeddings/oleObject218.bin" ContentType="application/vnd.openxmlformats-officedocument.oleObject"/>
  <Override PartName="/xl/embeddings/oleObject265.bin" ContentType="application/vnd.openxmlformats-officedocument.oleObject"/>
  <Override PartName="/xl/embeddings/oleObject404.bin" ContentType="application/vnd.openxmlformats-officedocument.oleObject"/>
  <Override PartName="/xl/embeddings/oleObject451.bin" ContentType="application/vnd.openxmlformats-officedocument.oleObject"/>
  <Override PartName="/xl/embeddings/oleObject549.bin" ContentType="application/vnd.openxmlformats-officedocument.oleObject"/>
  <Override PartName="/xl/embeddings/oleObject596.bin" ContentType="application/vnd.openxmlformats-officedocument.oleObject"/>
  <Override PartName="/xl/embeddings/oleObject943.bin" ContentType="application/vnd.openxmlformats-officedocument.oleObject"/>
  <Override PartName="/xl/embeddings/oleObject990.bin" ContentType="application/vnd.openxmlformats-officedocument.oleObject"/>
  <Override PartName="/xl/embeddings/oleObject1005.bin" ContentType="application/vnd.openxmlformats-officedocument.oleObject"/>
  <Override PartName="/xl/embeddings/oleObject10.bin" ContentType="application/vnd.openxmlformats-officedocument.oleObject"/>
  <Override PartName="/xl/embeddings/oleObject243.bin" ContentType="application/vnd.openxmlformats-officedocument.oleObject"/>
  <Override PartName="/xl/embeddings/oleObject290.bin" ContentType="application/vnd.openxmlformats-officedocument.oleObject"/>
  <Override PartName="/xl/embeddings/oleObject388.bin" ContentType="application/vnd.openxmlformats-officedocument.oleObject"/>
  <Override PartName="/xl/embeddings/oleObject735.bin" ContentType="application/vnd.openxmlformats-officedocument.oleObject"/>
  <Override PartName="/xl/embeddings/oleObject782.bin" ContentType="application/vnd.openxmlformats-officedocument.oleObject"/>
  <Override PartName="/xl/embeddings/oleObject921.bin" ContentType="application/vnd.openxmlformats-officedocument.oleObject"/>
  <Override PartName="/xl/embeddings/oleObject527.bin" ContentType="application/vnd.openxmlformats-officedocument.oleObject"/>
  <Override PartName="/xl/embeddings/oleObject574.bin" ContentType="application/vnd.openxmlformats-officedocument.oleObject"/>
  <Override PartName="/xl/embeddings/oleObject713.bin" ContentType="application/vnd.openxmlformats-officedocument.oleObject"/>
  <Override PartName="/xl/embeddings/oleObject760.bin" ContentType="application/vnd.openxmlformats-officedocument.oleObject"/>
  <Override PartName="/xl/embeddings/oleObject858.bin" ContentType="application/vnd.openxmlformats-officedocument.oleObject"/>
  <Override PartName="/xl/worksheets/sheet3.xml" ContentType="application/vnd.openxmlformats-officedocument.spreadsheetml.worksheet+xml"/>
  <Override PartName="/xl/embeddings/oleObject221.bin" ContentType="application/vnd.openxmlformats-officedocument.oleObject"/>
  <Override PartName="/xl/embeddings/oleObject319.bin" ContentType="application/vnd.openxmlformats-officedocument.oleObject"/>
  <Override PartName="/xl/embeddings/oleObject366.bin" ContentType="application/vnd.openxmlformats-officedocument.oleObject"/>
  <Override PartName="/xl/embeddings/oleObject505.bin" ContentType="application/vnd.openxmlformats-officedocument.oleObject"/>
  <Override PartName="/xl/embeddings/oleObject552.bin" ContentType="application/vnd.openxmlformats-officedocument.oleObject"/>
  <Override PartName="/xl/embeddings/oleObject697.bin" ContentType="application/vnd.openxmlformats-officedocument.oleObject"/>
  <Override PartName="/xl/embeddings/oleObject836.bin" ContentType="application/vnd.openxmlformats-officedocument.oleObject"/>
  <Override PartName="/xl/embeddings/oleObject883.bin" ContentType="application/vnd.openxmlformats-officedocument.oleObject"/>
  <Override PartName="/xl/embeddings/oleObject48.bin" ContentType="application/vnd.openxmlformats-officedocument.oleObject"/>
  <Override PartName="/xl/embeddings/oleObject95.bin" ContentType="application/vnd.openxmlformats-officedocument.oleObject"/>
  <Override PartName="/xl/embeddings/oleObject158.bin" ContentType="application/vnd.openxmlformats-officedocument.oleObject"/>
  <Override PartName="/xl/embeddings/oleObject344.bin" ContentType="application/vnd.openxmlformats-officedocument.oleObject"/>
  <Override PartName="/xl/embeddings/oleObject391.bin" ContentType="application/vnd.openxmlformats-officedocument.oleObject"/>
  <Override PartName="/xl/embeddings/oleObject489.bin" ContentType="application/vnd.openxmlformats-officedocument.oleObject"/>
  <Override PartName="/xl/embeddings/oleObject628.bin" ContentType="application/vnd.openxmlformats-officedocument.oleObject"/>
  <Override PartName="/xl/embeddings/oleObject675.bin" ContentType="application/vnd.openxmlformats-officedocument.oleObject"/>
  <Override PartName="/xl/embeddings/oleObject959.bin" ContentType="application/vnd.openxmlformats-officedocument.oleObject"/>
  <Override PartName="/xl/embeddings/oleObject136.bin" ContentType="application/vnd.openxmlformats-officedocument.oleObject"/>
  <Override PartName="/xl/embeddings/oleObject183.bin" ContentType="application/vnd.openxmlformats-officedocument.oleObject"/>
  <Override PartName="/xl/embeddings/oleObject467.bin" ContentType="application/vnd.openxmlformats-officedocument.oleObject"/>
  <Override PartName="/xl/embeddings/oleObject530.bin" ContentType="application/vnd.openxmlformats-officedocument.oleObject"/>
  <Override PartName="/xl/embeddings/oleObject798.bin" ContentType="application/vnd.openxmlformats-officedocument.oleObject"/>
  <Override PartName="/xl/embeddings/oleObject814.bin" ContentType="application/vnd.openxmlformats-officedocument.oleObject"/>
  <Override PartName="/xl/embeddings/oleObject861.bin" ContentType="application/vnd.openxmlformats-officedocument.oleObject"/>
  <Override PartName="/xl/embeddings/oleObject26.bin" ContentType="application/vnd.openxmlformats-officedocument.oleObject"/>
  <Override PartName="/xl/embeddings/oleObject73.bin" ContentType="application/vnd.openxmlformats-officedocument.oleObject"/>
  <Override PartName="/xl/embeddings/oleObject259.bin" ContentType="application/vnd.openxmlformats-officedocument.oleObject"/>
  <Override PartName="/xl/embeddings/oleObject322.bin" ContentType="application/vnd.openxmlformats-officedocument.oleObject"/>
  <Override PartName="/xl/embeddings/oleObject606.bin" ContentType="application/vnd.openxmlformats-officedocument.oleObject"/>
  <Override PartName="/xl/embeddings/oleObject653.bin" ContentType="application/vnd.openxmlformats-officedocument.oleObject"/>
  <Override PartName="/xl/embeddings/oleObject937.bin" ContentType="application/vnd.openxmlformats-officedocument.oleObject"/>
  <Override PartName="/xl/embeddings/oleObject984.bin" ContentType="application/vnd.openxmlformats-officedocument.oleObject"/>
  <Override PartName="/xl/embeddings/oleObject114.bin" ContentType="application/vnd.openxmlformats-officedocument.oleObject"/>
  <Override PartName="/xl/embeddings/oleObject161.bin" ContentType="application/vnd.openxmlformats-officedocument.oleObject"/>
  <Override PartName="/xl/embeddings/oleObject300.bin" ContentType="application/vnd.openxmlformats-officedocument.oleObject"/>
  <Override PartName="/xl/embeddings/oleObject445.bin" ContentType="application/vnd.openxmlformats-officedocument.oleObject"/>
  <Override PartName="/xl/embeddings/oleObject492.bin" ContentType="application/vnd.openxmlformats-officedocument.oleObject"/>
  <Override PartName="/xl/embeddings/oleObject631.bin" ContentType="application/vnd.openxmlformats-officedocument.oleObject"/>
  <Override PartName="/xl/embeddings/oleObject729.bin" ContentType="application/vnd.openxmlformats-officedocument.oleObject"/>
  <Override PartName="/xl/embeddings/oleObject776.bin" ContentType="application/vnd.openxmlformats-officedocument.oleObject"/>
  <Override PartName="/xl/embeddings/oleObject51.bin" ContentType="application/vnd.openxmlformats-officedocument.oleObject"/>
  <Override PartName="/xl/embeddings/oleObject237.bin" ContentType="application/vnd.openxmlformats-officedocument.oleObject"/>
  <Override PartName="/xl/embeddings/oleObject284.bin" ContentType="application/vnd.openxmlformats-officedocument.oleObject"/>
  <Override PartName="/xl/embeddings/oleObject423.bin" ContentType="application/vnd.openxmlformats-officedocument.oleObject"/>
  <Override PartName="/xl/embeddings/oleObject470.bin" ContentType="application/vnd.openxmlformats-officedocument.oleObject"/>
  <Override PartName="/xl/embeddings/oleObject568.bin" ContentType="application/vnd.openxmlformats-officedocument.oleObject"/>
  <Override PartName="/xl/embeddings/oleObject707.bin" ContentType="application/vnd.openxmlformats-officedocument.oleObject"/>
  <Override PartName="/xl/embeddings/oleObject754.bin" ContentType="application/vnd.openxmlformats-officedocument.oleObject"/>
  <Override PartName="/xl/embeddings/oleObject899.bin" ContentType="application/vnd.openxmlformats-officedocument.oleObject"/>
  <Override PartName="/xl/embeddings/oleObject915.bin" ContentType="application/vnd.openxmlformats-officedocument.oleObject"/>
  <Override PartName="/xl/embeddings/oleObject962.bin" ContentType="application/vnd.openxmlformats-officedocument.oleObject"/>
  <Override PartName="/xl/embeddings/oleObject1024.bin" ContentType="application/vnd.openxmlformats-officedocument.oleObject"/>
  <Override PartName="/xl/embeddings/oleObject215.bin" ContentType="application/vnd.openxmlformats-officedocument.oleObject"/>
  <Override PartName="/xl/embeddings/oleObject262.bin" ContentType="application/vnd.openxmlformats-officedocument.oleObject"/>
  <Override PartName="/xl/embeddings/oleObject546.bin" ContentType="application/vnd.openxmlformats-officedocument.oleObject"/>
  <Override PartName="/xl/embeddings/oleObject593.bin" ContentType="application/vnd.openxmlformats-officedocument.oleObject"/>
  <Override PartName="/xl/embeddings/oleObject940.bin" ContentType="application/vnd.openxmlformats-officedocument.oleObject"/>
  <Override PartName="/xl/embeddings/oleObject199.bin" ContentType="application/vnd.openxmlformats-officedocument.oleObject"/>
  <Override PartName="/xl/embeddings/oleObject338.bin" ContentType="application/vnd.openxmlformats-officedocument.oleObject"/>
  <Override PartName="/xl/embeddings/oleObject385.bin" ContentType="application/vnd.openxmlformats-officedocument.oleObject"/>
  <Override PartName="/xl/embeddings/oleObject401.bin" ContentType="application/vnd.openxmlformats-officedocument.oleObject"/>
  <Override PartName="/xl/embeddings/oleObject732.bin" ContentType="application/vnd.openxmlformats-officedocument.oleObject"/>
  <Override PartName="/xl/embeddings/oleObject877.bin" ContentType="application/vnd.openxmlformats-officedocument.oleObject"/>
  <Override PartName="/xl/embeddings/oleObject1002.bin" ContentType="application/vnd.openxmlformats-officedocument.oleObject"/>
  <Override PartName="/docProps/app.xml" ContentType="application/vnd.openxmlformats-officedocument.extended-properties+xml"/>
  <Override PartName="/xl/externalLinks/externalLink2.xml" ContentType="application/vnd.openxmlformats-officedocument.spreadsheetml.externalLink+xml"/>
  <Override PartName="/xl/embeddings/oleObject89.bin" ContentType="application/vnd.openxmlformats-officedocument.oleObject"/>
  <Override PartName="/xl/embeddings/oleObject177.bin" ContentType="application/vnd.openxmlformats-officedocument.oleObject"/>
  <Override PartName="/xl/embeddings/oleObject240.bin" ContentType="application/vnd.openxmlformats-officedocument.oleObject"/>
  <Override PartName="/xl/embeddings/oleObject524.bin" ContentType="application/vnd.openxmlformats-officedocument.oleObject"/>
  <Override PartName="/xl/embeddings/oleObject571.bin" ContentType="application/vnd.openxmlformats-officedocument.oleObject"/>
  <Override PartName="/xl/embeddings/oleObject669.bin" ContentType="application/vnd.openxmlformats-officedocument.oleObject"/>
  <Override PartName="/xl/embeddings/oleObject808.bin" ContentType="application/vnd.openxmlformats-officedocument.oleObject"/>
  <Override PartName="/xl/embeddings/oleObject855.bin" ContentType="application/vnd.openxmlformats-officedocument.oleObject"/>
  <Override PartName="/xl/embeddings/oleObject67.bin" ContentType="application/vnd.openxmlformats-officedocument.oleObject"/>
  <Override PartName="/xl/embeddings/oleObject316.bin" ContentType="application/vnd.openxmlformats-officedocument.oleObject"/>
  <Override PartName="/xl/embeddings/oleObject363.bin" ContentType="application/vnd.openxmlformats-officedocument.oleObject"/>
  <Override PartName="/xl/embeddings/oleObject647.bin" ContentType="application/vnd.openxmlformats-officedocument.oleObject"/>
  <Override PartName="/xl/embeddings/oleObject694.bin" ContentType="application/vnd.openxmlformats-officedocument.oleObject"/>
  <Override PartName="/xl/embeddings/oleObject710.bin" ContentType="application/vnd.openxmlformats-officedocument.oleObject"/>
  <Override PartName="/xl/embeddings/oleObject978.bin" ContentType="application/vnd.openxmlformats-officedocument.oleObject"/>
  <Override PartName="/xl/embeddings/oleObject108.bin" ContentType="application/vnd.openxmlformats-officedocument.oleObject"/>
  <Override PartName="/xl/embeddings/oleObject155.bin" ContentType="application/vnd.openxmlformats-officedocument.oleObject"/>
  <Override PartName="/xl/embeddings/oleObject439.bin" ContentType="application/vnd.openxmlformats-officedocument.oleObject"/>
  <Override PartName="/xl/embeddings/oleObject486.bin" ContentType="application/vnd.openxmlformats-officedocument.oleObject"/>
  <Override PartName="/xl/embeddings/oleObject502.bin" ContentType="application/vnd.openxmlformats-officedocument.oleObject"/>
  <Override PartName="/xl/embeddings/oleObject833.bin" ContentType="application/vnd.openxmlformats-officedocument.oleObject"/>
  <Override PartName="/xl/embeddings/oleObject880.bin" ContentType="application/vnd.openxmlformats-officedocument.oleObject"/>
  <Override PartName="/xl/embeddings/oleObject45.bin" ContentType="application/vnd.openxmlformats-officedocument.oleObject"/>
  <Override PartName="/xl/embeddings/oleObject92.bin" ContentType="application/vnd.openxmlformats-officedocument.oleObject"/>
  <Override PartName="/xl/embeddings/oleObject133.bin" ContentType="application/vnd.openxmlformats-officedocument.oleObject"/>
  <Override PartName="/xl/embeddings/oleObject180.bin" ContentType="application/vnd.openxmlformats-officedocument.oleObject"/>
  <Override PartName="/xl/embeddings/oleObject278.bin" ContentType="application/vnd.openxmlformats-officedocument.oleObject"/>
  <Override PartName="/xl/embeddings/oleObject341.bin" ContentType="application/vnd.openxmlformats-officedocument.oleObject"/>
  <Override PartName="/xl/embeddings/oleObject625.bin" ContentType="application/vnd.openxmlformats-officedocument.oleObject"/>
  <Override PartName="/xl/embeddings/oleObject672.bin" ContentType="application/vnd.openxmlformats-officedocument.oleObject"/>
  <Override PartName="/xl/embeddings/oleObject811.bin" ContentType="application/vnd.openxmlformats-officedocument.oleObject"/>
  <Override PartName="/xl/embeddings/oleObject909.bin" ContentType="application/vnd.openxmlformats-officedocument.oleObject"/>
  <Override PartName="/xl/embeddings/oleObject956.bin" ContentType="application/vnd.openxmlformats-officedocument.oleObject"/>
  <Override PartName="/xl/embeddings/oleObject1018.bin" ContentType="application/vnd.openxmlformats-officedocument.oleObject"/>
  <Override PartName="/xl/embeddings/oleObject23.bin" ContentType="application/vnd.openxmlformats-officedocument.oleObject"/>
  <Override PartName="/xl/embeddings/oleObject70.bin" ContentType="application/vnd.openxmlformats-officedocument.oleObject"/>
  <Override PartName="/xl/embeddings/oleObject417.bin" ContentType="application/vnd.openxmlformats-officedocument.oleObject"/>
  <Override PartName="/xl/embeddings/oleObject464.bin" ContentType="application/vnd.openxmlformats-officedocument.oleObject"/>
  <Override PartName="/xl/embeddings/oleObject603.bin" ContentType="application/vnd.openxmlformats-officedocument.oleObject"/>
  <Override PartName="/xl/embeddings/oleObject650.bin" ContentType="application/vnd.openxmlformats-officedocument.oleObject"/>
  <Override PartName="/xl/embeddings/oleObject748.bin" ContentType="application/vnd.openxmlformats-officedocument.oleObject"/>
  <Override PartName="/xl/embeddings/oleObject795.bin" ContentType="application/vnd.openxmlformats-officedocument.oleObject"/>
  <Override PartName="/xl/embeddings/oleObject934.bin" ContentType="application/vnd.openxmlformats-officedocument.oleObject"/>
  <Override PartName="/xl/embeddings/oleObject981.bin" ContentType="application/vnd.openxmlformats-officedocument.oleObject"/>
  <Override PartName="/xl/embeddings/oleObject111.bin" ContentType="application/vnd.openxmlformats-officedocument.oleObject"/>
  <Override PartName="/xl/embeddings/oleObject209.bin" ContentType="application/vnd.openxmlformats-officedocument.oleObject"/>
  <Override PartName="/xl/embeddings/oleObject256.bin" ContentType="application/vnd.openxmlformats-officedocument.oleObject"/>
  <Override PartName="/xl/embeddings/oleObject442.bin" ContentType="application/vnd.openxmlformats-officedocument.oleObject"/>
  <Override PartName="/xl/embeddings/oleObject587.bin" ContentType="application/vnd.openxmlformats-officedocument.oleObject"/>
  <Override PartName="/xl/embeddings/oleObject726.bin" ContentType="application/vnd.openxmlformats-officedocument.oleObject"/>
  <Override PartName="/xl/embeddings/oleObject773.bin" ContentType="application/vnd.openxmlformats-officedocument.oleObject"/>
  <Override PartName="/xl/embeddings/oleObject234.bin" ContentType="application/vnd.openxmlformats-officedocument.oleObject"/>
  <Override PartName="/xl/embeddings/oleObject281.bin" ContentType="application/vnd.openxmlformats-officedocument.oleObject"/>
  <Override PartName="/xl/embeddings/oleObject379.bin" ContentType="application/vnd.openxmlformats-officedocument.oleObject"/>
  <Override PartName="/xl/embeddings/oleObject518.bin" ContentType="application/vnd.openxmlformats-officedocument.oleObject"/>
  <Override PartName="/xl/embeddings/oleObject565.bin" ContentType="application/vnd.openxmlformats-officedocument.oleObject"/>
  <Override PartName="/xl/embeddings/oleObject912.bin" ContentType="application/vnd.openxmlformats-officedocument.oleObject"/>
  <Override PartName="/xl/embeddings/oleObject357.bin" ContentType="application/vnd.openxmlformats-officedocument.oleObject"/>
  <Override PartName="/xl/embeddings/oleObject420.bin" ContentType="application/vnd.openxmlformats-officedocument.oleObject"/>
  <Override PartName="/xl/embeddings/oleObject704.bin" ContentType="application/vnd.openxmlformats-officedocument.oleObject"/>
  <Override PartName="/xl/embeddings/oleObject751.bin" ContentType="application/vnd.openxmlformats-officedocument.oleObject"/>
  <Override PartName="/xl/embeddings/oleObject849.bin" ContentType="application/vnd.openxmlformats-officedocument.oleObject"/>
  <Override PartName="/xl/embeddings/oleObject896.bin" ContentType="application/vnd.openxmlformats-officedocument.oleObject"/>
  <Override PartName="/xl/embeddings/oleObject1021.bin" ContentType="application/vnd.openxmlformats-officedocument.oleObject"/>
  <Override PartName="/xl/embeddings/oleObject149.bin" ContentType="application/vnd.openxmlformats-officedocument.oleObject"/>
  <Override PartName="/xl/embeddings/oleObject196.bin" ContentType="application/vnd.openxmlformats-officedocument.oleObject"/>
  <Override PartName="/xl/embeddings/oleObject212.bin" ContentType="application/vnd.openxmlformats-officedocument.oleObject"/>
  <Override PartName="/xl/embeddings/oleObject543.bin" ContentType="application/vnd.openxmlformats-officedocument.oleObject"/>
  <Override PartName="/xl/embeddings/oleObject590.bin" ContentType="application/vnd.openxmlformats-officedocument.oleObject"/>
  <Override PartName="/xl/embeddings/oleObject688.bin" ContentType="application/vnd.openxmlformats-officedocument.oleObject"/>
  <Override PartName="/xl/embeddings/oleObject827.bin" ContentType="application/vnd.openxmlformats-officedocument.oleObject"/>
  <Override PartName="/xl/embeddings/oleObject874.bin" ContentType="application/vnd.openxmlformats-officedocument.oleObject"/>
  <Override PartName="/xl/embeddings/oleObject39.bin" ContentType="application/vnd.openxmlformats-officedocument.oleObject"/>
  <Override PartName="/xl/embeddings/oleObject86.bin" ContentType="application/vnd.openxmlformats-officedocument.oleObject"/>
  <Override PartName="/xl/embeddings/oleObject335.bin" ContentType="application/vnd.openxmlformats-officedocument.oleObject"/>
  <Override PartName="/xl/embeddings/oleObject382.bin" ContentType="application/vnd.openxmlformats-officedocument.oleObject"/>
  <Override PartName="/xl/embeddings/oleObject521.bin" ContentType="application/vnd.openxmlformats-officedocument.oleObject"/>
  <Override PartName="/xl/embeddings/oleObject619.bin" ContentType="application/vnd.openxmlformats-officedocument.oleObject"/>
  <Override PartName="/xl/embeddings/oleObject666.bin" ContentType="application/vnd.openxmlformats-officedocument.oleObject"/>
  <Override PartName="/xl/embeddings/oleObject997.bin" ContentType="application/vnd.openxmlformats-officedocument.oleObject"/>
  <Override PartName="/xl/embeddings/oleObject127.bin" ContentType="application/vnd.openxmlformats-officedocument.oleObject"/>
  <Override PartName="/xl/embeddings/oleObject174.bin" ContentType="application/vnd.openxmlformats-officedocument.oleObject"/>
  <Override PartName="/xl/embeddings/oleObject313.bin" ContentType="application/vnd.openxmlformats-officedocument.oleObject"/>
  <Override PartName="/xl/embeddings/oleObject360.bin" ContentType="application/vnd.openxmlformats-officedocument.oleObject"/>
  <Override PartName="/xl/embeddings/oleObject458.bin" ContentType="application/vnd.openxmlformats-officedocument.oleObject"/>
  <Override PartName="/xl/embeddings/oleObject789.bin" ContentType="application/vnd.openxmlformats-officedocument.oleObject"/>
  <Override PartName="/xl/embeddings/oleObject805.bin" ContentType="application/vnd.openxmlformats-officedocument.oleObject"/>
  <Override PartName="/xl/embeddings/oleObject852.bin" ContentType="application/vnd.openxmlformats-officedocument.oleObject"/>
  <Override PartName="/xl/embeddings/oleObject17.bin" ContentType="application/vnd.openxmlformats-officedocument.oleObject"/>
  <Override PartName="/xl/embeddings/oleObject64.bin" ContentType="application/vnd.openxmlformats-officedocument.oleObject"/>
  <Override PartName="/xl/embeddings/oleObject105.bin" ContentType="application/vnd.openxmlformats-officedocument.oleObject"/>
  <Override PartName="/xl/embeddings/oleObject152.bin" ContentType="application/vnd.openxmlformats-officedocument.oleObject"/>
  <Override PartName="/xl/embeddings/oleObject297.bin" ContentType="application/vnd.openxmlformats-officedocument.oleObject"/>
  <Override PartName="/xl/embeddings/oleObject644.bin" ContentType="application/vnd.openxmlformats-officedocument.oleObject"/>
  <Override PartName="/xl/embeddings/oleObject691.bin" ContentType="application/vnd.openxmlformats-officedocument.oleObject"/>
  <Override PartName="/xl/embeddings/oleObject830.bin" ContentType="application/vnd.openxmlformats-officedocument.oleObject"/>
  <Override PartName="/xl/embeddings/oleObject928.bin" ContentType="application/vnd.openxmlformats-officedocument.oleObject"/>
  <Override PartName="/xl/embeddings/oleObject975.bin" ContentType="application/vnd.openxmlformats-officedocument.oleObject"/>
  <Override PartName="/xl/embeddings/oleObject7.bin" ContentType="application/vnd.openxmlformats-officedocument.oleObject"/>
  <Override PartName="/xl/embeddings/oleObject42.bin" ContentType="application/vnd.openxmlformats-officedocument.oleObject"/>
  <Override PartName="/xl/embeddings/oleObject436.bin" ContentType="application/vnd.openxmlformats-officedocument.oleObject"/>
  <Override PartName="/xl/embeddings/oleObject483.bin" ContentType="application/vnd.openxmlformats-officedocument.oleObject"/>
  <Override PartName="/xl/embeddings/oleObject622.bin" ContentType="application/vnd.openxmlformats-officedocument.oleObject"/>
  <Override PartName="/xl/embeddings/oleObject767.bin" ContentType="application/vnd.openxmlformats-officedocument.oleObject"/>
  <Override PartName="/xl/embeddings/oleObject906.bin" ContentType="application/vnd.openxmlformats-officedocument.oleObject"/>
  <Override PartName="/xl/embeddings/oleObject953.bin" ContentType="application/vnd.openxmlformats-officedocument.oleObject"/>
  <Override PartName="/xl/embeddings/oleObject130.bin" ContentType="application/vnd.openxmlformats-officedocument.oleObject"/>
  <Override PartName="/xl/embeddings/oleObject228.bin" ContentType="application/vnd.openxmlformats-officedocument.oleObject"/>
  <Override PartName="/xl/embeddings/oleObject275.bin" ContentType="application/vnd.openxmlformats-officedocument.oleObject"/>
  <Override PartName="/xl/embeddings/oleObject414.bin" ContentType="application/vnd.openxmlformats-officedocument.oleObject"/>
  <Override PartName="/xl/embeddings/oleObject461.bin" ContentType="application/vnd.openxmlformats-officedocument.oleObject"/>
  <Override PartName="/xl/embeddings/oleObject559.bin" ContentType="application/vnd.openxmlformats-officedocument.oleObject"/>
  <Override PartName="/xl/embeddings/oleObject745.bin" ContentType="application/vnd.openxmlformats-officedocument.oleObject"/>
  <Override PartName="/xl/embeddings/oleObject792.bin" ContentType="application/vnd.openxmlformats-officedocument.oleObject"/>
  <Override PartName="/xl/embeddings/oleObject1015.bin" ContentType="application/vnd.openxmlformats-officedocument.oleObject"/>
  <Override PartName="/xl/embeddings/oleObject20.bin" ContentType="application/vnd.openxmlformats-officedocument.oleObject"/>
  <Override PartName="/xl/embeddings/oleObject206.bin" ContentType="application/vnd.openxmlformats-officedocument.oleObject"/>
  <Override PartName="/xl/embeddings/oleObject253.bin" ContentType="application/vnd.openxmlformats-officedocument.oleObject"/>
  <Override PartName="/xl/embeddings/oleObject398.bin" ContentType="application/vnd.openxmlformats-officedocument.oleObject"/>
  <Override PartName="/xl/embeddings/oleObject537.bin" ContentType="application/vnd.openxmlformats-officedocument.oleObject"/>
  <Override PartName="/xl/embeddings/oleObject584.bin" ContentType="application/vnd.openxmlformats-officedocument.oleObject"/>
  <Override PartName="/xl/embeddings/oleObject600.bin" ContentType="application/vnd.openxmlformats-officedocument.oleObject"/>
  <Override PartName="/xl/embeddings/oleObject868.bin" ContentType="application/vnd.openxmlformats-officedocument.oleObject"/>
  <Override PartName="/xl/embeddings/oleObject931.bin" ContentType="application/vnd.openxmlformats-officedocument.oleObject"/>
  <Override PartName="/xl/embeddings/oleObject329.bin" ContentType="application/vnd.openxmlformats-officedocument.oleObject"/>
  <Override PartName="/xl/embeddings/oleObject376.bin" ContentType="application/vnd.openxmlformats-officedocument.oleObject"/>
  <Override PartName="/xl/embeddings/oleObject723.bin" ContentType="application/vnd.openxmlformats-officedocument.oleObject"/>
  <Override PartName="/xl/embeddings/oleObject770.bin" ContentType="application/vnd.openxmlformats-officedocument.oleObject"/>
  <Override PartName="/xl/embeddings/oleObject168.bin" ContentType="application/vnd.openxmlformats-officedocument.oleObject"/>
  <Override PartName="/xl/embeddings/oleObject231.bin" ContentType="application/vnd.openxmlformats-officedocument.oleObject"/>
  <Override PartName="/xl/embeddings/oleObject499.bin" ContentType="application/vnd.openxmlformats-officedocument.oleObject"/>
  <Override PartName="/xl/embeddings/oleObject515.bin" ContentType="application/vnd.openxmlformats-officedocument.oleObject"/>
  <Override PartName="/xl/embeddings/oleObject562.bin" ContentType="application/vnd.openxmlformats-officedocument.oleObject"/>
  <Override PartName="/xl/embeddings/oleObject701.bin" ContentType="application/vnd.openxmlformats-officedocument.oleObject"/>
  <Override PartName="/xl/embeddings/oleObject846.bin" ContentType="application/vnd.openxmlformats-officedocument.oleObject"/>
  <Override PartName="/xl/embeddings/oleObject893.bin" ContentType="application/vnd.openxmlformats-officedocument.oleObject"/>
  <Override PartName="/xl/embeddings/oleObject58.bin" ContentType="application/vnd.openxmlformats-officedocument.oleObject"/>
  <Override PartName="/xl/embeddings/oleObject307.bin" ContentType="application/vnd.openxmlformats-officedocument.oleObject"/>
  <Override PartName="/xl/embeddings/oleObject354.bin" ContentType="application/vnd.openxmlformats-officedocument.oleObject"/>
  <Override PartName="/xl/embeddings/oleObject540.bin" ContentType="application/vnd.openxmlformats-officedocument.oleObject"/>
  <Override PartName="/xl/embeddings/oleObject638.bin" ContentType="application/vnd.openxmlformats-officedocument.oleObject"/>
  <Override PartName="/xl/embeddings/oleObject685.bin" ContentType="application/vnd.openxmlformats-officedocument.oleObject"/>
  <Override PartName="/xl/embeddings/oleObject969.bin" ContentType="application/vnd.openxmlformats-officedocument.oleObject"/>
  <Override PartName="/xl/embeddings/oleObject146.bin" ContentType="application/vnd.openxmlformats-officedocument.oleObject"/>
  <Override PartName="/xl/embeddings/oleObject193.bin" ContentType="application/vnd.openxmlformats-officedocument.oleObject"/>
  <Override PartName="/xl/embeddings/oleObject332.bin" ContentType="application/vnd.openxmlformats-officedocument.oleObject"/>
  <Override PartName="/xl/embeddings/oleObject477.bin" ContentType="application/vnd.openxmlformats-officedocument.oleObject"/>
  <Override PartName="/xl/embeddings/oleObject616.bin" ContentType="application/vnd.openxmlformats-officedocument.oleObject"/>
  <Override PartName="/xl/embeddings/oleObject824.bin" ContentType="application/vnd.openxmlformats-officedocument.oleObject"/>
  <Override PartName="/xl/embeddings/oleObject871.bin" ContentType="application/vnd.openxmlformats-officedocument.oleObject"/>
  <Override PartName="/xl/embeddings/oleObject36.bin" ContentType="application/vnd.openxmlformats-officedocument.oleObject"/>
  <Override PartName="/xl/embeddings/oleObject83.bin" ContentType="application/vnd.openxmlformats-officedocument.oleObject"/>
  <Override PartName="/xl/embeddings/oleObject124.bin" ContentType="application/vnd.openxmlformats-officedocument.oleObject"/>
  <Override PartName="/xl/embeddings/oleObject171.bin" ContentType="application/vnd.openxmlformats-officedocument.oleObject"/>
  <Override PartName="/xl/embeddings/oleObject269.bin" ContentType="application/vnd.openxmlformats-officedocument.oleObject"/>
  <Override PartName="/xl/embeddings/oleObject408.bin" ContentType="application/vnd.openxmlformats-officedocument.oleObject"/>
  <Override PartName="/xl/embeddings/oleObject455.bin" ContentType="application/vnd.openxmlformats-officedocument.oleObject"/>
  <Override PartName="/xl/embeddings/oleObject663.bin" ContentType="application/vnd.openxmlformats-officedocument.oleObject"/>
  <Override PartName="/xl/embeddings/oleObject802.bin" ContentType="application/vnd.openxmlformats-officedocument.oleObject"/>
  <Override PartName="/xl/embeddings/oleObject947.bin" ContentType="application/vnd.openxmlformats-officedocument.oleObject"/>
  <Override PartName="/xl/embeddings/oleObject994.bin" ContentType="application/vnd.openxmlformats-officedocument.oleObject"/>
  <Override PartName="/xl/embeddings/oleObject1009.bin" ContentType="application/vnd.openxmlformats-officedocument.oleObject"/>
  <Override PartName="/xl/embeddings/oleObject14.bin" ContentType="application/vnd.openxmlformats-officedocument.oleObject"/>
  <Override PartName="/xl/embeddings/oleObject61.bin" ContentType="application/vnd.openxmlformats-officedocument.oleObject"/>
  <Override PartName="/xl/embeddings/oleObject247.bin" ContentType="application/vnd.openxmlformats-officedocument.oleObject"/>
  <Override PartName="/xl/embeddings/oleObject294.bin" ContentType="application/vnd.openxmlformats-officedocument.oleObject"/>
  <Override PartName="/xl/embeddings/oleObject310.bin" ContentType="application/vnd.openxmlformats-officedocument.oleObject"/>
  <Override PartName="/xl/embeddings/oleObject641.bin" ContentType="application/vnd.openxmlformats-officedocument.oleObject"/>
  <Override PartName="/xl/embeddings/oleObject739.bin" ContentType="application/vnd.openxmlformats-officedocument.oleObject"/>
  <Override PartName="/xl/embeddings/oleObject786.bin" ContentType="application/vnd.openxmlformats-officedocument.oleObject"/>
  <Override PartName="/xl/embeddings/oleObject925.bin" ContentType="application/vnd.openxmlformats-officedocument.oleObject"/>
  <Override PartName="/xl/embeddings/oleObject972.bin" ContentType="application/vnd.openxmlformats-officedocument.oleObject"/>
  <Override PartName="/xl/embeddings/oleObject102.bin" ContentType="application/vnd.openxmlformats-officedocument.oleObject"/>
  <Override PartName="/xl/embeddings/oleObject433.bin" ContentType="application/vnd.openxmlformats-officedocument.oleObject"/>
  <Override PartName="/xl/embeddings/oleObject480.bin" ContentType="application/vnd.openxmlformats-officedocument.oleObject"/>
  <Override PartName="/xl/embeddings/oleObject578.bin" ContentType="application/vnd.openxmlformats-officedocument.oleObject"/>
  <Override PartName="/xl/embeddings/oleObject717.bin" ContentType="application/vnd.openxmlformats-officedocument.oleObject"/>
  <Override PartName="/xl/embeddings/oleObject764.bin" ContentType="application/vnd.openxmlformats-officedocument.oleObject"/>
  <Override PartName="/xl/embeddings/oleObject4.bin" ContentType="application/vnd.openxmlformats-officedocument.oleObject"/>
  <Override PartName="/xl/embeddings/oleObject225.bin" ContentType="application/vnd.openxmlformats-officedocument.oleObject"/>
  <Override PartName="/xl/embeddings/oleObject272.bin" ContentType="application/vnd.openxmlformats-officedocument.oleObject"/>
  <Override PartName="/xl/embeddings/oleObject509.bin" ContentType="application/vnd.openxmlformats-officedocument.oleObject"/>
  <Override PartName="/xl/embeddings/oleObject556.bin" ContentType="application/vnd.openxmlformats-officedocument.oleObject"/>
  <Override PartName="/xl/embeddings/oleObject887.bin" ContentType="application/vnd.openxmlformats-officedocument.oleObject"/>
  <Override PartName="/xl/embeddings/oleObject903.bin" ContentType="application/vnd.openxmlformats-officedocument.oleObject"/>
  <Override PartName="/xl/embeddings/oleObject950.bin" ContentType="application/vnd.openxmlformats-officedocument.oleObject"/>
  <Override PartName="/xl/embeddings/oleObject1012.bin" ContentType="application/vnd.openxmlformats-officedocument.oleObject"/>
  <Override PartName="/xl/embeddings/oleObject348.bin" ContentType="application/vnd.openxmlformats-officedocument.oleObject"/>
  <Override PartName="/xl/embeddings/oleObject395.bin" ContentType="application/vnd.openxmlformats-officedocument.oleObject"/>
  <Override PartName="/xl/embeddings/oleObject411.bin" ContentType="application/vnd.openxmlformats-officedocument.oleObject"/>
  <Override PartName="/xl/embeddings/oleObject679.bin" ContentType="application/vnd.openxmlformats-officedocument.oleObject"/>
  <Override PartName="/xl/embeddings/oleObject742.bin" ContentType="application/vnd.openxmlformats-officedocument.oleObject"/>
  <Override PartName="/xl/embeddings/oleObject99.bin" ContentType="application/vnd.openxmlformats-officedocument.oleObject"/>
  <Override PartName="/xl/embeddings/oleObject187.bin" ContentType="application/vnd.openxmlformats-officedocument.oleObject"/>
  <Override PartName="/xl/embeddings/oleObject203.bin" ContentType="application/vnd.openxmlformats-officedocument.oleObject"/>
  <Override PartName="/xl/embeddings/oleObject250.bin" ContentType="application/vnd.openxmlformats-officedocument.oleObject"/>
  <Override PartName="/xl/embeddings/oleObject534.bin" ContentType="application/vnd.openxmlformats-officedocument.oleObject"/>
  <Override PartName="/xl/embeddings/oleObject581.bin" ContentType="application/vnd.openxmlformats-officedocument.oleObject"/>
  <Override PartName="/xl/embeddings/oleObject720.bin" ContentType="application/vnd.openxmlformats-officedocument.oleObject"/>
  <Override PartName="/xl/embeddings/oleObject818.bin" ContentType="application/vnd.openxmlformats-officedocument.oleObject"/>
  <Override PartName="/xl/embeddings/oleObject865.bin" ContentType="application/vnd.openxmlformats-officedocument.oleObject"/>
  <Override PartName="/xl/embeddings/oleObject77.bin" ContentType="application/vnd.openxmlformats-officedocument.oleObject"/>
  <Override PartName="/xl/embeddings/oleObject326.bin" ContentType="application/vnd.openxmlformats-officedocument.oleObject"/>
  <Override PartName="/xl/embeddings/oleObject373.bin" ContentType="application/vnd.openxmlformats-officedocument.oleObject"/>
  <Override PartName="/xl/embeddings/oleObject512.bin" ContentType="application/vnd.openxmlformats-officedocument.oleObject"/>
  <Override PartName="/xl/embeddings/oleObject657.bin" ContentType="application/vnd.openxmlformats-officedocument.oleObject"/>
  <Override PartName="/xl/embeddings/oleObject843.bin" ContentType="application/vnd.openxmlformats-officedocument.oleObject"/>
  <Override PartName="/xl/embeddings/oleObject890.bin" ContentType="application/vnd.openxmlformats-officedocument.oleObject"/>
  <Override PartName="/xl/embeddings/oleObject988.bin" ContentType="application/vnd.openxmlformats-officedocument.oleObject"/>
  <Override PartName="/xl/sharedStrings.xml" ContentType="application/vnd.openxmlformats-officedocument.spreadsheetml.sharedStrings+xml"/>
  <Override PartName="/xl/embeddings/oleObject118.bin" ContentType="application/vnd.openxmlformats-officedocument.oleObject"/>
  <Override PartName="/xl/embeddings/oleObject165.bin" ContentType="application/vnd.openxmlformats-officedocument.oleObject"/>
  <Override PartName="/xl/embeddings/oleObject304.bin" ContentType="application/vnd.openxmlformats-officedocument.oleObject"/>
  <Override PartName="/xl/embeddings/oleObject351.bin" ContentType="application/vnd.openxmlformats-officedocument.oleObject"/>
  <Override PartName="/xl/embeddings/oleObject449.bin" ContentType="application/vnd.openxmlformats-officedocument.oleObject"/>
  <Override PartName="/xl/embeddings/oleObject496.bin" ContentType="application/vnd.openxmlformats-officedocument.oleObject"/>
  <Override PartName="/xl/embeddings/oleObject635.bin" ContentType="application/vnd.openxmlformats-officedocument.oleObject"/>
  <Override PartName="/xl/embeddings/oleObject682.bin" ContentType="application/vnd.openxmlformats-officedocument.oleObject"/>
  <Override PartName="/xl/embeddings/oleObject55.bin" ContentType="application/vnd.openxmlformats-officedocument.oleObject"/>
  <Override PartName="/xl/embeddings/oleObject143.bin" ContentType="application/vnd.openxmlformats-officedocument.oleObject"/>
  <Override PartName="/xl/embeddings/oleObject190.bin" ContentType="application/vnd.openxmlformats-officedocument.oleObject"/>
  <Override PartName="/xl/embeddings/oleObject288.bin" ContentType="application/vnd.openxmlformats-officedocument.oleObject"/>
  <Override PartName="/xl/embeddings/oleObject427.bin" ContentType="application/vnd.openxmlformats-officedocument.oleObject"/>
  <Override PartName="/xl/embeddings/oleObject474.bin" ContentType="application/vnd.openxmlformats-officedocument.oleObject"/>
  <Override PartName="/xl/embeddings/oleObject821.bin" ContentType="application/vnd.openxmlformats-officedocument.oleObject"/>
  <Override PartName="/xl/embeddings/oleObject919.bin" ContentType="application/vnd.openxmlformats-officedocument.oleObject"/>
  <Override PartName="/xl/embeddings/oleObject966.bin" ContentType="application/vnd.openxmlformats-officedocument.oleObject"/>
  <Override PartName="/xl/embeddings/oleObject33.bin" ContentType="application/vnd.openxmlformats-officedocument.oleObject"/>
  <Override PartName="/xl/embeddings/oleObject80.bin" ContentType="application/vnd.openxmlformats-officedocument.oleObject"/>
  <Override PartName="/xl/embeddings/oleObject219.bin" ContentType="application/vnd.openxmlformats-officedocument.oleObject"/>
  <Override PartName="/xl/embeddings/oleObject266.bin" ContentType="application/vnd.openxmlformats-officedocument.oleObject"/>
  <Override PartName="/xl/embeddings/oleObject613.bin" ContentType="application/vnd.openxmlformats-officedocument.oleObject"/>
  <Override PartName="/xl/embeddings/oleObject660.bin" ContentType="application/vnd.openxmlformats-officedocument.oleObject"/>
  <Override PartName="/xl/embeddings/oleObject758.bin" ContentType="application/vnd.openxmlformats-officedocument.oleObject"/>
  <Override PartName="/xl/embeddings/oleObject944.bin" ContentType="application/vnd.openxmlformats-officedocument.oleObject"/>
  <Override PartName="/xl/embeddings/oleObject991.bin" ContentType="application/vnd.openxmlformats-officedocument.oleObject"/>
  <Override PartName="/xl/embeddings/oleObject121.bin" ContentType="application/vnd.openxmlformats-officedocument.oleObject"/>
  <Override PartName="/xl/embeddings/oleObject405.bin" ContentType="application/vnd.openxmlformats-officedocument.oleObject"/>
  <Override PartName="/xl/embeddings/oleObject452.bin" ContentType="application/vnd.openxmlformats-officedocument.oleObject"/>
  <Override PartName="/xl/embeddings/oleObject597.bin" ContentType="application/vnd.openxmlformats-officedocument.oleObject"/>
  <Override PartName="/xl/embeddings/oleObject736.bin" ContentType="application/vnd.openxmlformats-officedocument.oleObject"/>
  <Override PartName="/xl/embeddings/oleObject783.bin" ContentType="application/vnd.openxmlformats-officedocument.oleObject"/>
  <Override PartName="/xl/embeddings/oleObject1006.bin" ContentType="application/vnd.openxmlformats-officedocument.oleObject"/>
  <Override PartName="/xl/embeddings/oleObject11.bin" ContentType="application/vnd.openxmlformats-officedocument.oleObject"/>
  <Override PartName="/xl/embeddings/oleObject244.bin" ContentType="application/vnd.openxmlformats-officedocument.oleObject"/>
  <Override PartName="/xl/embeddings/oleObject291.bin" ContentType="application/vnd.openxmlformats-officedocument.oleObject"/>
  <Override PartName="/xl/embeddings/oleObject389.bin" ContentType="application/vnd.openxmlformats-officedocument.oleObject"/>
  <Override PartName="/xl/embeddings/oleObject430.bin" ContentType="application/vnd.openxmlformats-officedocument.oleObject"/>
  <Override PartName="/xl/embeddings/oleObject528.bin" ContentType="application/vnd.openxmlformats-officedocument.oleObject"/>
  <Override PartName="/xl/embeddings/oleObject575.bin" ContentType="application/vnd.openxmlformats-officedocument.oleObject"/>
  <Override PartName="/xl/embeddings/oleObject859.bin" ContentType="application/vnd.openxmlformats-officedocument.oleObject"/>
  <Override PartName="/xl/embeddings/oleObject922.bin" ContentType="application/vnd.openxmlformats-officedocument.oleObject"/>
  <Override PartName="/xl/workbook.xml" ContentType="application/vnd.openxmlformats-officedocument.spreadsheetml.sheet.main+xml"/>
  <Override PartName="/xl/embeddings/oleObject1.bin" ContentType="application/vnd.openxmlformats-officedocument.oleObject"/>
  <Override PartName="/xl/embeddings/oleObject222.bin" ContentType="application/vnd.openxmlformats-officedocument.oleObject"/>
  <Override PartName="/xl/embeddings/oleObject367.bin" ContentType="application/vnd.openxmlformats-officedocument.oleObject"/>
  <Override PartName="/xl/embeddings/oleObject698.bin" ContentType="application/vnd.openxmlformats-officedocument.oleObject"/>
  <Override PartName="/xl/embeddings/oleObject714.bin" ContentType="application/vnd.openxmlformats-officedocument.oleObject"/>
  <Override PartName="/xl/embeddings/oleObject761.bin" ContentType="application/vnd.openxmlformats-officedocument.oleObject"/>
  <Override PartName="/xl/embeddings/oleObject900.bin" ContentType="application/vnd.openxmlformats-officedocument.oleObject"/>
  <Override PartName="/xl/embeddings/oleObject159.bin" ContentType="application/vnd.openxmlformats-officedocument.oleObject"/>
  <Override PartName="/xl/embeddings/oleObject506.bin" ContentType="application/vnd.openxmlformats-officedocument.oleObject"/>
  <Override PartName="/xl/embeddings/oleObject553.bin" ContentType="application/vnd.openxmlformats-officedocument.oleObject"/>
  <Override PartName="/xl/embeddings/oleObject837.bin" ContentType="application/vnd.openxmlformats-officedocument.oleObject"/>
  <Override PartName="/xl/embeddings/oleObject884.bin" ContentType="application/vnd.openxmlformats-officedocument.oleObject"/>
  <Default Extension="vml" ContentType="application/vnd.openxmlformats-officedocument.vmlDrawing"/>
  <Override PartName="/xl/embeddings/oleObject49.bin" ContentType="application/vnd.openxmlformats-officedocument.oleObject"/>
  <Override PartName="/xl/embeddings/oleObject96.bin" ContentType="application/vnd.openxmlformats-officedocument.oleObject"/>
  <Override PartName="/xl/embeddings/oleObject200.bin" ContentType="application/vnd.openxmlformats-officedocument.oleObject"/>
  <Override PartName="/xl/embeddings/oleObject345.bin" ContentType="application/vnd.openxmlformats-officedocument.oleObject"/>
  <Override PartName="/xl/embeddings/oleObject392.bin" ContentType="application/vnd.openxmlformats-officedocument.oleObject"/>
  <Override PartName="/xl/embeddings/oleObject531.bin" ContentType="application/vnd.openxmlformats-officedocument.oleObject"/>
  <Override PartName="/xl/embeddings/oleObject629.bin" ContentType="application/vnd.openxmlformats-officedocument.oleObject"/>
  <Override PartName="/xl/embeddings/oleObject676.bin" ContentType="application/vnd.openxmlformats-officedocument.oleObject"/>
  <Override PartName="/xl/embeddings/oleObject815.bin" ContentType="application/vnd.openxmlformats-officedocument.oleObject"/>
  <Override PartName="/xl/embeddings/oleObject862.bin" ContentType="application/vnd.openxmlformats-officedocument.oleObject"/>
  <Override PartName="/xl/embeddings/oleObject137.bin" ContentType="application/vnd.openxmlformats-officedocument.oleObject"/>
  <Override PartName="/xl/embeddings/oleObject184.bin" ContentType="application/vnd.openxmlformats-officedocument.oleObject"/>
  <Override PartName="/xl/embeddings/oleObject323.bin" ContentType="application/vnd.openxmlformats-officedocument.oleObject"/>
  <Override PartName="/xl/embeddings/oleObject370.bin" ContentType="application/vnd.openxmlformats-officedocument.oleObject"/>
  <Override PartName="/xl/embeddings/oleObject468.bin" ContentType="application/vnd.openxmlformats-officedocument.oleObject"/>
  <Override PartName="/xl/embeddings/oleObject607.bin" ContentType="application/vnd.openxmlformats-officedocument.oleObject"/>
  <Override PartName="/xl/embeddings/oleObject654.bin" ContentType="application/vnd.openxmlformats-officedocument.oleObject"/>
  <Override PartName="/xl/embeddings/oleObject799.bin" ContentType="application/vnd.openxmlformats-officedocument.oleObject"/>
  <Override PartName="/xl/embeddings/oleObject938.bin" ContentType="application/vnd.openxmlformats-officedocument.oleObject"/>
  <Override PartName="/xl/embeddings/oleObject27.bin" ContentType="application/vnd.openxmlformats-officedocument.oleObject"/>
  <Override PartName="/xl/embeddings/oleObject74.bin" ContentType="application/vnd.openxmlformats-officedocument.oleObject"/>
  <Override PartName="/xl/embeddings/oleObject115.bin" ContentType="application/vnd.openxmlformats-officedocument.oleObject"/>
  <Override PartName="/xl/embeddings/oleObject162.bin" ContentType="application/vnd.openxmlformats-officedocument.oleObject"/>
  <Override PartName="/xl/embeddings/oleObject446.bin" ContentType="application/vnd.openxmlformats-officedocument.oleObject"/>
  <Override PartName="/xl/embeddings/oleObject493.bin" ContentType="application/vnd.openxmlformats-officedocument.oleObject"/>
  <Override PartName="/xl/embeddings/oleObject777.bin" ContentType="application/vnd.openxmlformats-officedocument.oleObject"/>
  <Override PartName="/xl/embeddings/oleObject840.bin" ContentType="application/vnd.openxmlformats-officedocument.oleObject"/>
  <Override PartName="/xl/embeddings/oleObject985.bin" ContentType="application/vnd.openxmlformats-officedocument.oleObject"/>
  <Override PartName="/docProps/core.xml" ContentType="application/vnd.openxmlformats-package.core-properties+xml"/>
  <Override PartName="/xl/embeddings/oleObject52.bin" ContentType="application/vnd.openxmlformats-officedocument.oleObject"/>
  <Override PartName="/xl/embeddings/oleObject238.bin" ContentType="application/vnd.openxmlformats-officedocument.oleObject"/>
  <Override PartName="/xl/embeddings/oleObject285.bin" ContentType="application/vnd.openxmlformats-officedocument.oleObject"/>
  <Override PartName="/xl/embeddings/oleObject301.bin" ContentType="application/vnd.openxmlformats-officedocument.oleObject"/>
  <Override PartName="/xl/embeddings/oleObject569.bin" ContentType="application/vnd.openxmlformats-officedocument.oleObject"/>
  <Override PartName="/xl/embeddings/oleObject632.bin" ContentType="application/vnd.openxmlformats-officedocument.oleObject"/>
  <Override PartName="/xl/embeddings/oleObject916.bin" ContentType="application/vnd.openxmlformats-officedocument.oleObject"/>
  <Override PartName="/xl/embeddings/oleObject963.bin" ContentType="application/vnd.openxmlformats-officedocument.oleObject"/>
  <Override PartName="/xl/embeddings/oleObject140.bin" ContentType="application/vnd.openxmlformats-officedocument.oleObject"/>
  <Override PartName="/xl/embeddings/oleObject424.bin" ContentType="application/vnd.openxmlformats-officedocument.oleObject"/>
  <Override PartName="/xl/embeddings/oleObject471.bin" ContentType="application/vnd.openxmlformats-officedocument.oleObject"/>
  <Override PartName="/xl/embeddings/oleObject610.bin" ContentType="application/vnd.openxmlformats-officedocument.oleObject"/>
  <Override PartName="/xl/embeddings/oleObject708.bin" ContentType="application/vnd.openxmlformats-officedocument.oleObject"/>
  <Override PartName="/xl/embeddings/oleObject755.bin" ContentType="application/vnd.openxmlformats-officedocument.oleObject"/>
  <Override PartName="/xl/embeddings/oleObject1025.bin" ContentType="application/vnd.openxmlformats-officedocument.oleObject"/>
  <Override PartName="/xl/embeddings/oleObject30.bin" ContentType="application/vnd.openxmlformats-officedocument.oleObject"/>
  <Override PartName="/xl/embeddings/oleObject216.bin" ContentType="application/vnd.openxmlformats-officedocument.oleObject"/>
  <Override PartName="/xl/embeddings/oleObject263.bin" ContentType="application/vnd.openxmlformats-officedocument.oleObject"/>
  <Override PartName="/xl/embeddings/oleObject402.bin" ContentType="application/vnd.openxmlformats-officedocument.oleObject"/>
  <Override PartName="/xl/embeddings/oleObject547.bin" ContentType="application/vnd.openxmlformats-officedocument.oleObject"/>
  <Override PartName="/xl/embeddings/oleObject594.bin" ContentType="application/vnd.openxmlformats-officedocument.oleObject"/>
  <Override PartName="/xl/embeddings/oleObject878.bin" ContentType="application/vnd.openxmlformats-officedocument.oleObject"/>
  <Override PartName="/xl/embeddings/oleObject941.bin" ContentType="application/vnd.openxmlformats-officedocument.oleObject"/>
  <Override PartName="/xl/embeddings/oleObject1003.bin" ContentType="application/vnd.openxmlformats-officedocument.oleObject"/>
  <Default Extension="rels" ContentType="application/vnd.openxmlformats-package.relationships+xml"/>
  <Override PartName="/xl/embeddings/oleObject241.bin" ContentType="application/vnd.openxmlformats-officedocument.oleObject"/>
  <Override PartName="/xl/embeddings/oleObject339.bin" ContentType="application/vnd.openxmlformats-officedocument.oleObject"/>
  <Override PartName="/xl/embeddings/oleObject386.bin" ContentType="application/vnd.openxmlformats-officedocument.oleObject"/>
  <Override PartName="/xl/embeddings/oleObject733.bin" ContentType="application/vnd.openxmlformats-officedocument.oleObject"/>
  <Override PartName="/xl/embeddings/oleObject780.bin" ContentType="application/vnd.openxmlformats-officedocument.oleObject"/>
  <Override PartName="/xl/embeddings/oleObject178.bin" ContentType="application/vnd.openxmlformats-officedocument.oleObject"/>
  <Override PartName="/xl/embeddings/oleObject317.bin" ContentType="application/vnd.openxmlformats-officedocument.oleObject"/>
  <Override PartName="/xl/embeddings/oleObject364.bin" ContentType="application/vnd.openxmlformats-officedocument.oleObject"/>
  <Override PartName="/xl/embeddings/oleObject525.bin" ContentType="application/vnd.openxmlformats-officedocument.oleObject"/>
  <Override PartName="/xl/embeddings/oleObject572.bin" ContentType="application/vnd.openxmlformats-officedocument.oleObject"/>
  <Override PartName="/xl/embeddings/oleObject711.bin" ContentType="application/vnd.openxmlformats-officedocument.oleObject"/>
  <Override PartName="/xl/embeddings/oleObject809.bin" ContentType="application/vnd.openxmlformats-officedocument.oleObject"/>
  <Override PartName="/xl/embeddings/oleObject856.bin" ContentType="application/vnd.openxmlformats-officedocument.oleObject"/>
  <Override PartName="/xl/worksheets/sheet1.xml" ContentType="application/vnd.openxmlformats-officedocument.spreadsheetml.worksheet+xml"/>
  <Override PartName="/xl/embeddings/oleObject68.bin" ContentType="application/vnd.openxmlformats-officedocument.oleObject"/>
  <Override PartName="/xl/embeddings/oleObject109.bin" ContentType="application/vnd.openxmlformats-officedocument.oleObject"/>
  <Override PartName="/xl/embeddings/oleObject156.bin" ContentType="application/vnd.openxmlformats-officedocument.oleObject"/>
  <Override PartName="/xl/embeddings/oleObject503.bin" ContentType="application/vnd.openxmlformats-officedocument.oleObject"/>
  <Override PartName="/xl/embeddings/oleObject550.bin" ContentType="application/vnd.openxmlformats-officedocument.oleObject"/>
  <Override PartName="/xl/embeddings/oleObject648.bin" ContentType="application/vnd.openxmlformats-officedocument.oleObject"/>
  <Override PartName="/xl/embeddings/oleObject695.bin" ContentType="application/vnd.openxmlformats-officedocument.oleObject"/>
  <Override PartName="/xl/embeddings/oleObject834.bin" ContentType="application/vnd.openxmlformats-officedocument.oleObject"/>
  <Override PartName="/xl/embeddings/oleObject881.bin" ContentType="application/vnd.openxmlformats-officedocument.oleObject"/>
  <Override PartName="/xl/embeddings/oleObject979.bin" ContentType="application/vnd.openxmlformats-officedocument.oleObject"/>
  <Override PartName="/xl/embeddings/oleObject46.bin" ContentType="application/vnd.openxmlformats-officedocument.oleObject"/>
  <Override PartName="/xl/embeddings/oleObject93.bin" ContentType="application/vnd.openxmlformats-officedocument.oleObject"/>
  <Override PartName="/xl/embeddings/oleObject342.bin" ContentType="application/vnd.openxmlformats-officedocument.oleObject"/>
  <Override PartName="/xl/embeddings/oleObject487.bin" ContentType="application/vnd.openxmlformats-officedocument.oleObject"/>
  <Override PartName="/xl/embeddings/oleObject626.bin" ContentType="application/vnd.openxmlformats-officedocument.oleObject"/>
  <Override PartName="/xl/embeddings/oleObject673.bin" ContentType="application/vnd.openxmlformats-officedocument.oleObject"/>
  <Override PartName="/xl/embeddings/oleObject957.bin" ContentType="application/vnd.openxmlformats-officedocument.oleObject"/>
  <Override PartName="/xl/embeddings/oleObject134.bin" ContentType="application/vnd.openxmlformats-officedocument.oleObject"/>
  <Override PartName="/xl/embeddings/oleObject181.bin" ContentType="application/vnd.openxmlformats-officedocument.oleObject"/>
  <Override PartName="/xl/embeddings/oleObject279.bin" ContentType="application/vnd.openxmlformats-officedocument.oleObject"/>
  <Override PartName="/xl/embeddings/oleObject418.bin" ContentType="application/vnd.openxmlformats-officedocument.oleObject"/>
  <Override PartName="/xl/embeddings/oleObject465.bin" ContentType="application/vnd.openxmlformats-officedocument.oleObject"/>
  <Override PartName="/xl/embeddings/oleObject749.bin" ContentType="application/vnd.openxmlformats-officedocument.oleObject"/>
  <Override PartName="/xl/embeddings/oleObject796.bin" ContentType="application/vnd.openxmlformats-officedocument.oleObject"/>
  <Override PartName="/xl/embeddings/oleObject812.bin" ContentType="application/vnd.openxmlformats-officedocument.oleObject"/>
  <Override PartName="/xl/embeddings/oleObject1019.bin" ContentType="application/vnd.openxmlformats-officedocument.oleObject"/>
  <Override PartName="/xl/embeddings/oleObject24.bin" ContentType="application/vnd.openxmlformats-officedocument.oleObject"/>
  <Override PartName="/xl/embeddings/oleObject71.bin" ContentType="application/vnd.openxmlformats-officedocument.oleObject"/>
  <Override PartName="/xl/embeddings/oleObject257.bin" ContentType="application/vnd.openxmlformats-officedocument.oleObject"/>
  <Override PartName="/xl/embeddings/oleObject320.bin" ContentType="application/vnd.openxmlformats-officedocument.oleObject"/>
  <Override PartName="/xl/embeddings/oleObject588.bin" ContentType="application/vnd.openxmlformats-officedocument.oleObject"/>
  <Override PartName="/xl/embeddings/oleObject604.bin" ContentType="application/vnd.openxmlformats-officedocument.oleObject"/>
  <Override PartName="/xl/embeddings/oleObject651.bin" ContentType="application/vnd.openxmlformats-officedocument.oleObject"/>
  <Override PartName="/xl/embeddings/oleObject935.bin" ContentType="application/vnd.openxmlformats-officedocument.oleObject"/>
  <Override PartName="/xl/embeddings/oleObject982.bin" ContentType="application/vnd.openxmlformats-officedocument.oleObject"/>
  <Override PartName="/xl/embeddings/oleObject112.bin" ContentType="application/vnd.openxmlformats-officedocument.oleObject"/>
  <Override PartName="/xl/embeddings/oleObject443.bin" ContentType="application/vnd.openxmlformats-officedocument.oleObject"/>
  <Override PartName="/xl/embeddings/oleObject490.bin" ContentType="application/vnd.openxmlformats-officedocument.oleObject"/>
  <Override PartName="/xl/embeddings/oleObject727.bin" ContentType="application/vnd.openxmlformats-officedocument.oleObject"/>
  <Override PartName="/xl/embeddings/oleObject774.bin" ContentType="application/vnd.openxmlformats-officedocument.oleObject"/>
  <Override PartName="/xl/embeddings/oleObject913.bin" ContentType="application/vnd.openxmlformats-officedocument.oleObject"/>
  <Override PartName="/xl/embeddings/oleObject960.bin" ContentType="application/vnd.openxmlformats-officedocument.oleObject"/>
  <Override PartName="/xl/embeddings/oleObject235.bin" ContentType="application/vnd.openxmlformats-officedocument.oleObject"/>
  <Override PartName="/xl/embeddings/oleObject282.bin" ContentType="application/vnd.openxmlformats-officedocument.oleObject"/>
  <Override PartName="/xl/embeddings/oleObject421.bin" ContentType="application/vnd.openxmlformats-officedocument.oleObject"/>
  <Override PartName="/xl/embeddings/oleObject519.bin" ContentType="application/vnd.openxmlformats-officedocument.oleObject"/>
  <Override PartName="/xl/embeddings/oleObject566.bin" ContentType="application/vnd.openxmlformats-officedocument.oleObject"/>
  <Override PartName="/xl/embeddings/oleObject705.bin" ContentType="application/vnd.openxmlformats-officedocument.oleObject"/>
  <Override PartName="/xl/embeddings/oleObject752.bin" ContentType="application/vnd.openxmlformats-officedocument.oleObject"/>
  <Override PartName="/xl/embeddings/oleObject897.bin" ContentType="application/vnd.openxmlformats-officedocument.oleObject"/>
  <Override PartName="/xl/embeddings/oleObject1022.bin" ContentType="application/vnd.openxmlformats-officedocument.oleObject"/>
  <Override PartName="/xl/embeddings/oleObject213.bin" ContentType="application/vnd.openxmlformats-officedocument.oleObject"/>
  <Override PartName="/xl/embeddings/oleObject260.bin" ContentType="application/vnd.openxmlformats-officedocument.oleObject"/>
  <Override PartName="/xl/embeddings/oleObject358.bin" ContentType="application/vnd.openxmlformats-officedocument.oleObject"/>
  <Override PartName="/xl/embeddings/oleObject544.bin" ContentType="application/vnd.openxmlformats-officedocument.oleObject"/>
  <Override PartName="/xl/embeddings/oleObject591.bin" ContentType="application/vnd.openxmlformats-officedocument.oleObject"/>
  <Override PartName="/xl/embeddings/oleObject689.bin" ContentType="application/vnd.openxmlformats-officedocument.oleObject"/>
  <Override PartName="/xl/embeddings/oleObject197.bin" ContentType="application/vnd.openxmlformats-officedocument.oleObject"/>
  <Override PartName="/xl/embeddings/oleObject336.bin" ContentType="application/vnd.openxmlformats-officedocument.oleObject"/>
  <Override PartName="/xl/embeddings/oleObject383.bin" ContentType="application/vnd.openxmlformats-officedocument.oleObject"/>
  <Override PartName="/xl/embeddings/oleObject730.bin" ContentType="application/vnd.openxmlformats-officedocument.oleObject"/>
  <Override PartName="/xl/embeddings/oleObject828.bin" ContentType="application/vnd.openxmlformats-officedocument.oleObject"/>
  <Override PartName="/xl/embeddings/oleObject875.bin" ContentType="application/vnd.openxmlformats-officedocument.oleObject"/>
  <Override PartName="/xl/embeddings/oleObject1000.bin" ContentType="application/vnd.openxmlformats-officedocument.oleObject"/>
  <Override PartName="/xl/embeddings/oleObject87.bin" ContentType="application/vnd.openxmlformats-officedocument.oleObject"/>
  <Override PartName="/xl/embeddings/oleObject128.bin" ContentType="application/vnd.openxmlformats-officedocument.oleObject"/>
  <Override PartName="/xl/embeddings/oleObject175.bin" ContentType="application/vnd.openxmlformats-officedocument.oleObject"/>
  <Override PartName="/xl/embeddings/oleObject522.bin" ContentType="application/vnd.openxmlformats-officedocument.oleObject"/>
  <Override PartName="/xl/embeddings/oleObject667.bin" ContentType="application/vnd.openxmlformats-officedocument.oleObject"/>
  <Override PartName="/xl/embeddings/oleObject806.bin" ContentType="application/vnd.openxmlformats-officedocument.oleObject"/>
  <Override PartName="/xl/embeddings/oleObject853.bin" ContentType="application/vnd.openxmlformats-officedocument.oleObject"/>
  <Override PartName="/xl/embeddings/oleObject998.bin" ContentType="application/vnd.openxmlformats-officedocument.oleObject"/>
  <Override PartName="/xl/embeddings/oleObject18.bin" ContentType="application/vnd.openxmlformats-officedocument.oleObject"/>
  <Override PartName="/xl/embeddings/oleObject65.bin" ContentType="application/vnd.openxmlformats-officedocument.oleObject"/>
  <Override PartName="/xl/embeddings/oleObject314.bin" ContentType="application/vnd.openxmlformats-officedocument.oleObject"/>
  <Override PartName="/xl/embeddings/oleObject361.bin" ContentType="application/vnd.openxmlformats-officedocument.oleObject"/>
  <Override PartName="/xl/embeddings/oleObject459.bin" ContentType="application/vnd.openxmlformats-officedocument.oleObject"/>
  <Override PartName="/xl/embeddings/oleObject500.bin" ContentType="application/vnd.openxmlformats-officedocument.oleObject"/>
  <Override PartName="/xl/embeddings/oleObject645.bin" ContentType="application/vnd.openxmlformats-officedocument.oleObject"/>
  <Override PartName="/xl/embeddings/oleObject692.bin" ContentType="application/vnd.openxmlformats-officedocument.oleObject"/>
  <Override PartName="/xl/embeddings/oleObject929.bin" ContentType="application/vnd.openxmlformats-officedocument.oleObject"/>
  <Override PartName="/xl/embeddings/oleObject976.bin" ContentType="application/vnd.openxmlformats-officedocument.oleObject"/>
  <Override PartName="/xl/embeddings/oleObject106.bin" ContentType="application/vnd.openxmlformats-officedocument.oleObject"/>
  <Override PartName="/xl/embeddings/oleObject153.bin" ContentType="application/vnd.openxmlformats-officedocument.oleObject"/>
  <Override PartName="/xl/embeddings/oleObject298.bin" ContentType="application/vnd.openxmlformats-officedocument.oleObject"/>
  <Override PartName="/xl/embeddings/oleObject437.bin" ContentType="application/vnd.openxmlformats-officedocument.oleObject"/>
  <Override PartName="/xl/embeddings/oleObject484.bin" ContentType="application/vnd.openxmlformats-officedocument.oleObject"/>
  <Override PartName="/xl/embeddings/oleObject768.bin" ContentType="application/vnd.openxmlformats-officedocument.oleObject"/>
  <Override PartName="/xl/embeddings/oleObject831.bin" ContentType="application/vnd.openxmlformats-officedocument.oleObject"/>
  <Override PartName="/xl/embeddings/oleObject43.bin" ContentType="application/vnd.openxmlformats-officedocument.oleObject"/>
  <Override PartName="/xl/embeddings/oleObject229.bin" ContentType="application/vnd.openxmlformats-officedocument.oleObject"/>
  <Override PartName="/xl/embeddings/oleObject670.bin" ContentType="application/vnd.openxmlformats-officedocument.oleObject"/>
  <Override PartName="/xl/embeddings/oleObject907.bin" ContentType="application/vnd.openxmlformats-officedocument.oleObject"/>
  <Override PartName="/xl/embeddings/oleObject399.bin" ContentType="application/vnd.openxmlformats-officedocument.oleObject"/>
  <Override PartName="/xl/embeddings/oleObject415.bin" ContentType="application/vnd.openxmlformats-officedocument.oleObject"/>
  <Override PartName="/xl/embeddings/oleObject601.bin" ContentType="application/vnd.openxmlformats-officedocument.oleObject"/>
  <Override PartName="/xl/embeddings/oleObject746.bin" ContentType="application/vnd.openxmlformats-officedocument.oleObject"/>
  <Override PartName="/xl/embeddings/oleObject932.bin" ContentType="application/vnd.openxmlformats-officedocument.oleObject"/>
  <Override PartName="/xl/embeddings/oleObject254.bin" ContentType="application/vnd.openxmlformats-officedocument.oleObject"/>
  <Override PartName="/xl/embeddings/oleObject440.bin" ContentType="application/vnd.openxmlformats-officedocument.oleObject"/>
  <Override PartName="/xl/embeddings/oleObject585.bin" ContentType="application/vnd.openxmlformats-officedocument.oleObject"/>
  <Override PartName="/xl/embeddings/oleObject771.bin" ContentType="application/vnd.openxmlformats-officedocument.oleObject"/>
  <Override PartName="/xl/embeddings/oleObject516.bin" ContentType="application/vnd.openxmlformats-officedocument.oleObject"/>
  <Override PartName="/xl/embeddings/oleObject169.bin" ContentType="application/vnd.openxmlformats-officedocument.oleObject"/>
  <Override PartName="/xl/embeddings/oleObject355.bin" ContentType="application/vnd.openxmlformats-officedocument.oleObject"/>
  <Override PartName="/xl/embeddings/oleObject686.bin" ContentType="application/vnd.openxmlformats-officedocument.oleObject"/>
  <Override PartName="/xl/embeddings/oleObject702.bin" ContentType="application/vnd.openxmlformats-officedocument.oleObject"/>
  <Override PartName="/xl/embeddings/oleObject847.bin" ContentType="application/vnd.openxmlformats-officedocument.oleObject"/>
  <Override PartName="/xl/embeddings/oleObject59.bin" ContentType="application/vnd.openxmlformats-officedocument.oleObject"/>
  <Override PartName="/xl/embeddings/oleObject194.bin" ContentType="application/vnd.openxmlformats-officedocument.oleObject"/>
  <Override PartName="/xl/embeddings/oleObject210.bin" ContentType="application/vnd.openxmlformats-officedocument.oleObject"/>
  <Override PartName="/xl/embeddings/oleObject541.bin" ContentType="application/vnd.openxmlformats-officedocument.oleObject"/>
  <Override PartName="/xl/embeddings/oleObject872.bin" ContentType="application/vnd.openxmlformats-officedocument.oleObject"/>
  <Override PartName="/xl/embeddings/oleObject84.bin" ContentType="application/vnd.openxmlformats-officedocument.oleObject"/>
  <Override PartName="/xl/embeddings/oleObject380.bin" ContentType="application/vnd.openxmlformats-officedocument.oleObject"/>
  <Override PartName="/xl/embeddings/oleObject617.bin" ContentType="application/vnd.openxmlformats-officedocument.oleObject"/>
  <Override PartName="/xl/embeddings/oleObject948.bin" ContentType="application/vnd.openxmlformats-officedocument.oleObject"/>
  <Override PartName="/xl/embeddings/oleObject125.bin" ContentType="application/vnd.openxmlformats-officedocument.oleObject"/>
  <Override PartName="/xl/embeddings/oleObject311.bin" ContentType="application/vnd.openxmlformats-officedocument.oleObject"/>
  <Override PartName="/xl/embeddings/oleObject456.bin" ContentType="application/vnd.openxmlformats-officedocument.oleObject"/>
  <Override PartName="/xl/embeddings/oleObject787.bin" ContentType="application/vnd.openxmlformats-officedocument.oleObject"/>
  <Override PartName="/xl/embeddings/oleObject803.bin" ContentType="application/vnd.openxmlformats-officedocument.oleObject"/>
  <Override PartName="/xl/embeddings/oleObject15.bin" ContentType="application/vnd.openxmlformats-officedocument.oleObject"/>
  <Override PartName="/xl/embeddings/oleObject150.bin" ContentType="application/vnd.openxmlformats-officedocument.oleObject"/>
  <Override PartName="/xl/embeddings/oleObject295.bin" ContentType="application/vnd.openxmlformats-officedocument.oleObject"/>
  <Override PartName="/xl/embeddings/oleObject642.bin" ContentType="application/vnd.openxmlformats-officedocument.oleObject"/>
  <Override PartName="/xl/embeddings/oleObject973.bin" ContentType="application/vnd.openxmlformats-officedocument.oleObject"/>
  <Override PartName="/xl/embeddings/oleObject40.bin" ContentType="application/vnd.openxmlformats-officedocument.oleObject"/>
  <Override PartName="/xl/embeddings/oleObject481.bin" ContentType="application/vnd.openxmlformats-officedocument.oleObject"/>
  <Override PartName="/xl/embeddings/oleObject718.bin" ContentType="application/vnd.openxmlformats-officedocument.oleObject"/>
  <Override PartName="/xl/embeddings/oleObject904.bin" ContentType="application/vnd.openxmlformats-officedocument.oleObject"/>
  <Default Extension="emf" ContentType="image/x-emf"/>
  <Override PartName="/xl/embeddings/oleObject226.bin" ContentType="application/vnd.openxmlformats-officedocument.oleObject"/>
  <Override PartName="/xl/embeddings/oleObject412.bin" ContentType="application/vnd.openxmlformats-officedocument.oleObject"/>
  <Override PartName="/xl/embeddings/oleObject557.bin" ContentType="application/vnd.openxmlformats-officedocument.oleObject"/>
  <Override PartName="/xl/embeddings/oleObject743.bin" ContentType="application/vnd.openxmlformats-officedocument.oleObject"/>
  <Override PartName="/xl/embeddings/oleObject888.bin" ContentType="application/vnd.openxmlformats-officedocument.oleObject"/>
  <Override PartName="/xl/embeddings/oleObject251.bin" ContentType="application/vnd.openxmlformats-officedocument.oleObject"/>
  <Override PartName="/xl/embeddings/oleObject396.bin" ContentType="application/vnd.openxmlformats-officedocument.oleObject"/>
  <Override PartName="/xl/embeddings/oleObject582.bin" ContentType="application/vnd.openxmlformats-officedocument.oleObject"/>
  <Override PartName="/xl/embeddings/oleObject819.bin" ContentType="application/vnd.openxmlformats-officedocument.oleObject"/>
  <Override PartName="/xl/embeddings/oleObject327.bin" ContentType="application/vnd.openxmlformats-officedocument.oleObject"/>
  <Override PartName="/xl/embeddings/oleObject658.bin" ContentType="application/vnd.openxmlformats-officedocument.oleObject"/>
  <Override PartName="/xl/embeddings/oleObject166.bin" ContentType="application/vnd.openxmlformats-officedocument.oleObject"/>
  <Override PartName="/xl/embeddings/oleObject497.bin" ContentType="application/vnd.openxmlformats-officedocument.oleObject"/>
  <Override PartName="/xl/embeddings/oleObject513.bin" ContentType="application/vnd.openxmlformats-officedocument.oleObject"/>
  <Override PartName="/xl/embeddings/oleObject844.bin" ContentType="application/vnd.openxmlformats-officedocument.oleObject"/>
  <Override PartName="/xl/embeddings/oleObject989.bin" ContentType="application/vnd.openxmlformats-officedocument.oleObject"/>
  <Override PartName="/xl/calcChain.xml" ContentType="application/vnd.openxmlformats-officedocument.spreadsheetml.calcChain+xml"/>
  <Override PartName="/xl/embeddings/oleObject56.bin" ContentType="application/vnd.openxmlformats-officedocument.oleObject"/>
  <Override PartName="/xl/embeddings/oleObject352.bin" ContentType="application/vnd.openxmlformats-officedocument.oleObject"/>
  <Override PartName="/xl/embeddings/oleObject683.bin" ContentType="application/vnd.openxmlformats-officedocument.oleObject"/>
  <Override PartName="/xl/embeddings/oleObject191.bin" ContentType="application/vnd.openxmlformats-officedocument.oleObject"/>
  <Override PartName="/xl/embeddings/oleObject428.bin" ContentType="application/vnd.openxmlformats-officedocument.oleObject"/>
  <Override PartName="/xl/embeddings/oleObject614.bin" ContentType="application/vnd.openxmlformats-officedocument.oleObject"/>
  <Override PartName="/xl/embeddings/oleObject759.bin" ContentType="application/vnd.openxmlformats-officedocument.oleObject"/>
  <Override PartName="/xl/embeddings/oleObject81.bin" ContentType="application/vnd.openxmlformats-officedocument.oleObject"/>
  <Override PartName="/xl/embeddings/oleObject122.bin" ContentType="application/vnd.openxmlformats-officedocument.oleObject"/>
  <Override PartName="/xl/embeddings/oleObject267.bin" ContentType="application/vnd.openxmlformats-officedocument.oleObject"/>
  <Override PartName="/xl/embeddings/oleObject453.bin" ContentType="application/vnd.openxmlformats-officedocument.oleObject"/>
  <Override PartName="/xl/embeddings/oleObject598.bin" ContentType="application/vnd.openxmlformats-officedocument.oleObject"/>
  <Override PartName="/xl/embeddings/oleObject800.bin" ContentType="application/vnd.openxmlformats-officedocument.oleObject"/>
  <Override PartName="/xl/embeddings/oleObject945.bin" ContentType="application/vnd.openxmlformats-officedocument.oleObject"/>
  <Override PartName="/xl/embeddings/oleObject1007.bin" ContentType="application/vnd.openxmlformats-officedocument.oleObject"/>
  <Override PartName="/xl/embeddings/oleObject12.bin" ContentType="application/vnd.openxmlformats-officedocument.oleObject"/>
  <Override PartName="/xl/embeddings/oleObject292.bin" ContentType="application/vnd.openxmlformats-officedocument.oleObject"/>
  <Override PartName="/xl/embeddings/oleObject784.bin" ContentType="application/vnd.openxmlformats-officedocument.oleObject"/>
  <Override PartName="/xl/embeddings/oleObject970.bin" ContentType="application/vnd.openxmlformats-officedocument.oleObject"/>
  <Override PartName="/xl/embeddings/oleObject529.bin" ContentType="application/vnd.openxmlformats-officedocument.oleObject"/>
  <Override PartName="/xl/embeddings/oleObject715.bin" ContentType="application/vnd.openxmlformats-officedocument.oleObject"/>
  <Override PartName="/xl/embeddings/oleObject223.bin" ContentType="application/vnd.openxmlformats-officedocument.oleObject"/>
  <Override PartName="/xl/embeddings/oleObject368.bin" ContentType="application/vnd.openxmlformats-officedocument.oleObject"/>
  <Override PartName="/xl/embeddings/oleObject554.bin" ContentType="application/vnd.openxmlformats-officedocument.oleObject"/>
  <Override PartName="/xl/embeddings/oleObject699.bin" ContentType="application/vnd.openxmlformats-officedocument.oleObject"/>
  <Override PartName="/xl/embeddings/oleObject885.bin" ContentType="application/vnd.openxmlformats-officedocument.oleObject"/>
  <Override PartName="/xl/embeddings/oleObject901.bin" ContentType="application/vnd.openxmlformats-officedocument.oleObject"/>
  <Override PartName="/xl/embeddings/oleObject393.bin" ContentType="application/vnd.openxmlformats-officedocument.oleObject"/>
  <Override PartName="/xl/embeddings/oleObject740.bin" ContentType="application/vnd.openxmlformats-officedocument.oleObject"/>
  <Override PartName="/xl/embeddings/oleObject97.bin" ContentType="application/vnd.openxmlformats-officedocument.oleObject"/>
  <Override PartName="/xl/embeddings/oleObject138.bin" ContentType="application/vnd.openxmlformats-officedocument.oleObject"/>
  <Override PartName="/xl/embeddings/oleObject469.bin" ContentType="application/vnd.openxmlformats-officedocument.oleObject"/>
  <Override PartName="/xl/embeddings/oleObject816.bin" ContentType="application/vnd.openxmlformats-officedocument.oleObject"/>
  <Override PartName="/xl/embeddings/oleObject28.bin" ContentType="application/vnd.openxmlformats-officedocument.oleObject"/>
  <Override PartName="/xl/embeddings/oleObject324.bin" ContentType="application/vnd.openxmlformats-officedocument.oleObject"/>
  <Override PartName="/xl/embeddings/oleObject510.bin" ContentType="application/vnd.openxmlformats-officedocument.oleObject"/>
  <Override PartName="/xl/embeddings/oleObject655.bin" ContentType="application/vnd.openxmlformats-officedocument.oleObject"/>
  <Override PartName="/xl/embeddings/oleObject841.bin" ContentType="application/vnd.openxmlformats-officedocument.oleObject"/>
  <Override PartName="/xl/embeddings/oleObject986.bin" ContentType="application/vnd.openxmlformats-officedocument.oleObject"/>
  <Override PartName="/xl/embeddings/oleObject163.bin" ContentType="application/vnd.openxmlformats-officedocument.oleObject"/>
  <Override PartName="/xl/embeddings/oleObject494.bin" ContentType="application/vnd.openxmlformats-officedocument.oleObject"/>
  <Override PartName="/xl/embeddings/oleObject680.bin" ContentType="application/vnd.openxmlformats-officedocument.oleObject"/>
  <Override PartName="/xl/embeddings/oleObject53.bin" ContentType="application/vnd.openxmlformats-officedocument.oleObject"/>
  <Override PartName="/xl/embeddings/oleObject239.bin" ContentType="application/vnd.openxmlformats-officedocument.oleObject"/>
  <Override PartName="/xl/embeddings/oleObject425.bin" ContentType="application/vnd.openxmlformats-officedocument.oleObject"/>
  <Override PartName="/xl/embeddings/oleObject917.bin" ContentType="application/vnd.openxmlformats-officedocument.oleObject"/>
  <Override PartName="/xl/embeddings/oleObject264.bin" ContentType="application/vnd.openxmlformats-officedocument.oleObject"/>
  <Override PartName="/xl/embeddings/oleObject611.bin" ContentType="application/vnd.openxmlformats-officedocument.oleObject"/>
  <Override PartName="/xl/embeddings/oleObject756.bin" ContentType="application/vnd.openxmlformats-officedocument.oleObject"/>
  <Override PartName="/xl/embeddings/oleObject942.bin" ContentType="application/vnd.openxmlformats-officedocument.oleObject"/>
  <Override PartName="/xl/embeddings/oleObject450.bin" ContentType="application/vnd.openxmlformats-officedocument.oleObject"/>
  <Override PartName="/xl/embeddings/oleObject595.bin" ContentType="application/vnd.openxmlformats-officedocument.oleObject"/>
  <Override PartName="/xl/embeddings/oleObject781.bin" ContentType="application/vnd.openxmlformats-officedocument.oleObject"/>
  <Override PartName="/xl/embeddings/oleObject1004.bin" ContentType="application/vnd.openxmlformats-officedocument.oleObject"/>
  <Override PartName="/xl/embeddings/oleObject179.bin" ContentType="application/vnd.openxmlformats-officedocument.oleObject"/>
  <Override PartName="/xl/embeddings/oleObject526.bin" ContentType="application/vnd.openxmlformats-officedocument.oleObject"/>
  <Override PartName="/xl/embeddings/oleObject857.bin" ContentType="application/vnd.openxmlformats-officedocument.oleObject"/>
  <Override PartName="/xl/worksheets/sheet2.xml" ContentType="application/vnd.openxmlformats-officedocument.spreadsheetml.worksheet+xml"/>
  <Override PartName="/xl/embeddings/oleObject69.bin" ContentType="application/vnd.openxmlformats-officedocument.oleObject"/>
  <Override PartName="/xl/embeddings/oleObject220.bin" ContentType="application/vnd.openxmlformats-officedocument.oleObject"/>
  <Override PartName="/xl/embeddings/oleObject365.bin" ContentType="application/vnd.openxmlformats-officedocument.oleObject"/>
  <Override PartName="/xl/embeddings/oleObject696.bin" ContentType="application/vnd.openxmlformats-officedocument.oleObject"/>
  <Override PartName="/xl/embeddings/oleObject712.bin" ContentType="application/vnd.openxmlformats-officedocument.oleObject"/>
  <Override PartName="/xl/embeddings/oleObject551.bin" ContentType="application/vnd.openxmlformats-officedocument.oleObject"/>
  <Override PartName="/xl/embeddings/oleObject882.bin" ContentType="application/vnd.openxmlformats-officedocument.oleObject"/>
  <Override PartName="/xl/embeddings/oleObject94.bin" ContentType="application/vnd.openxmlformats-officedocument.oleObject"/>
  <Override PartName="/xl/embeddings/oleObject390.bin" ContentType="application/vnd.openxmlformats-officedocument.oleObject"/>
  <Override PartName="/xl/embeddings/oleObject627.bin" ContentType="application/vnd.openxmlformats-officedocument.oleObject"/>
  <Override PartName="/xl/embeddings/oleObject813.bin" ContentType="application/vnd.openxmlformats-officedocument.oleObject"/>
  <Override PartName="/xl/embeddings/oleObject958.bin" ContentType="application/vnd.openxmlformats-officedocument.oleObject"/>
  <Override PartName="/xl/embeddings/oleObject25.bin" ContentType="application/vnd.openxmlformats-officedocument.oleObject"/>
  <Override PartName="/xl/embeddings/oleObject135.bin" ContentType="application/vnd.openxmlformats-officedocument.oleObject"/>
  <Override PartName="/xl/embeddings/oleObject321.bin" ContentType="application/vnd.openxmlformats-officedocument.oleObject"/>
  <Override PartName="/xl/embeddings/oleObject466.bin" ContentType="application/vnd.openxmlformats-officedocument.oleObject"/>
  <Override PartName="/xl/embeddings/oleObject652.bin" ContentType="application/vnd.openxmlformats-officedocument.oleObject"/>
  <Override PartName="/xl/embeddings/oleObject797.bin" ContentType="application/vnd.openxmlformats-officedocument.oleObject"/>
  <Override PartName="/xl/embeddings/oleObject983.bin" ContentType="application/vnd.openxmlformats-officedocument.oleObject"/>
  <Override PartName="/xl/embeddings/oleObject160.bin" ContentType="application/vnd.openxmlformats-officedocument.oleObject"/>
  <Override PartName="/xl/embeddings/oleObject491.bin" ContentType="application/vnd.openxmlformats-officedocument.oleObject"/>
  <Override PartName="/xl/embeddings/oleObject728.bin" ContentType="application/vnd.openxmlformats-officedocument.oleObject"/>
  <Override PartName="/xl/embeddings/oleObject50.bin" ContentType="application/vnd.openxmlformats-officedocument.oleObject"/>
  <Override PartName="/xl/embeddings/oleObject236.bin" ContentType="application/vnd.openxmlformats-officedocument.oleObject"/>
  <Override PartName="/xl/embeddings/oleObject567.bin" ContentType="application/vnd.openxmlformats-officedocument.oleObject"/>
  <Override PartName="/xl/embeddings/oleObject914.bin" ContentType="application/vnd.openxmlformats-officedocument.oleObject"/>
  <Override PartName="/xl/embeddings/oleObject422.bin" ContentType="application/vnd.openxmlformats-officedocument.oleObject"/>
  <Override PartName="/xl/embeddings/oleObject753.bin" ContentType="application/vnd.openxmlformats-officedocument.oleObject"/>
  <Override PartName="/xl/embeddings/oleObject898.bin" ContentType="application/vnd.openxmlformats-officedocument.oleObject"/>
  <Override PartName="/xl/embeddings/oleObject261.bin" ContentType="application/vnd.openxmlformats-officedocument.oleObject"/>
  <Override PartName="/xl/embeddings/oleObject592.bin" ContentType="application/vnd.openxmlformats-officedocument.oleObject"/>
  <Override PartName="/xl/embeddings/oleObject829.bin" ContentType="application/vnd.openxmlformats-officedocument.oleObject"/>
  <Override PartName="/xl/embeddings/oleObject1001.bin" ContentType="application/vnd.openxmlformats-officedocument.oleObject"/>
  <Override PartName="/xl/embeddings/oleObject337.bin" ContentType="application/vnd.openxmlformats-officedocument.oleObject"/>
  <Override PartName="/xl/embeddings/oleObject523.bin" ContentType="application/vnd.openxmlformats-officedocument.oleObject"/>
  <Override PartName="/xl/embeddings/oleObject668.bin" ContentType="application/vnd.openxmlformats-officedocument.oleObject"/>
  <Override PartName="/xl/embeddings/oleObject999.bin" ContentType="application/vnd.openxmlformats-officedocument.oleObject"/>
  <Override PartName="/xl/externalLinks/externalLink1.xml" ContentType="application/vnd.openxmlformats-officedocument.spreadsheetml.externalLink+xml"/>
  <Override PartName="/xl/embeddings/oleObject176.bin" ContentType="application/vnd.openxmlformats-officedocument.oleObject"/>
  <Override PartName="/xl/embeddings/oleObject362.bin" ContentType="application/vnd.openxmlformats-officedocument.oleObject"/>
  <Override PartName="/xl/embeddings/oleObject854.bin" ContentType="application/vnd.openxmlformats-officedocument.oleObject"/>
  <Override PartName="/xl/embeddings/oleObject66.bin" ContentType="application/vnd.openxmlformats-officedocument.oleObject"/>
  <Override PartName="/xl/embeddings/oleObject107.bin" ContentType="application/vnd.openxmlformats-officedocument.oleObject"/>
  <Override PartName="/xl/embeddings/oleObject693.bin" ContentType="application/vnd.openxmlformats-officedocument.oleObject"/>
  <Override PartName="/xl/embeddings/oleObject9.bin" ContentType="application/vnd.openxmlformats-officedocument.oleObject"/>
  <Override PartName="/xl/embeddings/oleObject91.bin" ContentType="application/vnd.openxmlformats-officedocument.oleObject"/>
  <Override PartName="/xl/embeddings/oleObject438.bin" ContentType="application/vnd.openxmlformats-officedocument.oleObject"/>
  <Override PartName="/xl/embeddings/oleObject624.bin" ContentType="application/vnd.openxmlformats-officedocument.oleObject"/>
  <Override PartName="/xl/embeddings/oleObject769.bin" ContentType="application/vnd.openxmlformats-officedocument.oleObject"/>
  <Override PartName="/xl/embeddings/oleObject955.bin" ContentType="application/vnd.openxmlformats-officedocument.oleObject"/>
  <Default Extension="bin" ContentType="application/vnd.openxmlformats-officedocument.spreadsheetml.printerSettings"/>
  <Override PartName="/xl/embeddings/oleObject132.bin" ContentType="application/vnd.openxmlformats-officedocument.oleObject"/>
  <Override PartName="/xl/embeddings/oleObject277.bin" ContentType="application/vnd.openxmlformats-officedocument.oleObject"/>
  <Override PartName="/xl/embeddings/oleObject463.bin" ContentType="application/vnd.openxmlformats-officedocument.oleObject"/>
  <Override PartName="/xl/embeddings/oleObject794.bin" ContentType="application/vnd.openxmlformats-officedocument.oleObject"/>
  <Override PartName="/xl/embeddings/oleObject810.bin" ContentType="application/vnd.openxmlformats-officedocument.oleObject"/>
  <Override PartName="/xl/embeddings/oleObject1017.bin" ContentType="application/vnd.openxmlformats-officedocument.oleObject"/>
  <Override PartName="/xl/embeddings/oleObject22.bin" ContentType="application/vnd.openxmlformats-officedocument.oleObject"/>
  <Override PartName="/xl/embeddings/oleObject208.bin" ContentType="application/vnd.openxmlformats-officedocument.oleObject"/>
  <Override PartName="/xl/embeddings/oleObject539.bin" ContentType="application/vnd.openxmlformats-officedocument.oleObject"/>
  <Override PartName="/xl/embeddings/oleObject980.bin" ContentType="application/vnd.openxmlformats-officedocument.oleObject"/>
  <Override PartName="/xl/embeddings/oleObject378.bin" ContentType="application/vnd.openxmlformats-officedocument.oleObject"/>
  <Override PartName="/xl/embeddings/oleObject725.bin" ContentType="application/vnd.openxmlformats-officedocument.oleObject"/>
  <Override PartName="/xl/embeddings/oleObject911.bin" ContentType="application/vnd.openxmlformats-officedocument.oleObject"/>
  <Override PartName="/xl/embeddings/oleObject233.bin" ContentType="application/vnd.openxmlformats-officedocument.oleObject"/>
  <Override PartName="/xl/embeddings/oleObject564.bin" ContentType="application/vnd.openxmlformats-officedocument.oleObject"/>
  <Override PartName="/xl/embeddings/oleObject750.bin" ContentType="application/vnd.openxmlformats-officedocument.oleObject"/>
  <Override PartName="/xl/embeddings/oleObject895.bin" ContentType="application/vnd.openxmlformats-officedocument.oleObject"/>
  <Override PartName="/xl/embeddings/oleObject309.bin" ContentType="application/vnd.openxmlformats-officedocument.oleObject"/>
  <Override PartName="/xl/embeddings/oleObject148.bin" ContentType="application/vnd.openxmlformats-officedocument.oleObject"/>
  <Override PartName="/xl/embeddings/oleObject334.bin" ContentType="application/vnd.openxmlformats-officedocument.oleObject"/>
  <Override PartName="/xl/embeddings/oleObject479.bin" ContentType="application/vnd.openxmlformats-officedocument.oleObject"/>
  <Override PartName="/xl/embeddings/oleObject826.bin" ContentType="application/vnd.openxmlformats-officedocument.oleObject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5"/>
  <workbookPr defaultThemeVersion="124226"/>
  <bookViews>
    <workbookView xWindow="600" yWindow="300" windowWidth="19320" windowHeight="9210"/>
  </bookViews>
  <sheets>
    <sheet name="ORÇ. REFAZER" sheetId="1" r:id="rId1"/>
    <sheet name="COMPOSIÇÃO" sheetId="2" r:id="rId2"/>
    <sheet name="Plan3" sheetId="3" r:id="rId3"/>
  </sheets>
  <externalReferences>
    <externalReference r:id="rId4"/>
    <externalReference r:id="rId5"/>
  </externalReferences>
  <definedNames>
    <definedName name="_xlnm.Print_Area" localSheetId="1">COMPOSIÇÃO!$A$1:$H$408</definedName>
  </definedNames>
  <calcPr calcId="125725"/>
</workbook>
</file>

<file path=xl/calcChain.xml><?xml version="1.0" encoding="utf-8"?>
<calcChain xmlns="http://schemas.openxmlformats.org/spreadsheetml/2006/main">
  <c r="F403" i="2"/>
  <c r="H403" s="1"/>
  <c r="H406" s="1"/>
  <c r="H408" s="1"/>
  <c r="H407" s="1"/>
  <c r="H393"/>
  <c r="H396" s="1"/>
  <c r="H398" s="1"/>
  <c r="H397" s="1"/>
  <c r="F383"/>
  <c r="F381"/>
  <c r="H381" s="1"/>
  <c r="H379"/>
  <c r="H369"/>
  <c r="H368"/>
  <c r="H367"/>
  <c r="H366"/>
  <c r="H365"/>
  <c r="H372" s="1"/>
  <c r="H355"/>
  <c r="H354"/>
  <c r="H353"/>
  <c r="H351"/>
  <c r="H350"/>
  <c r="H358" s="1"/>
  <c r="F340"/>
  <c r="H340" s="1"/>
  <c r="H343" s="1"/>
  <c r="H345" s="1"/>
  <c r="H344" s="1"/>
  <c r="F329"/>
  <c r="H329" s="1"/>
  <c r="H332" s="1"/>
  <c r="H334" s="1"/>
  <c r="H333" s="1"/>
  <c r="F318"/>
  <c r="H318" s="1"/>
  <c r="H321" s="1"/>
  <c r="H323" s="1"/>
  <c r="H322" s="1"/>
  <c r="H307"/>
  <c r="H304"/>
  <c r="H310" s="1"/>
  <c r="H312" s="1"/>
  <c r="H311" s="1"/>
  <c r="F293"/>
  <c r="H293" s="1"/>
  <c r="H296" s="1"/>
  <c r="H298" s="1"/>
  <c r="H297" s="1"/>
  <c r="F282"/>
  <c r="H282" s="1"/>
  <c r="H285" s="1"/>
  <c r="H287" s="1"/>
  <c r="H286" s="1"/>
  <c r="F271"/>
  <c r="H271" s="1"/>
  <c r="H274" s="1"/>
  <c r="H276" s="1"/>
  <c r="H275" s="1"/>
  <c r="F260"/>
  <c r="H260" s="1"/>
  <c r="H263" s="1"/>
  <c r="H265" s="1"/>
  <c r="H264" s="1"/>
  <c r="F249"/>
  <c r="H249" s="1"/>
  <c r="H252" s="1"/>
  <c r="H254" s="1"/>
  <c r="H253" s="1"/>
  <c r="H238"/>
  <c r="H235"/>
  <c r="H241" s="1"/>
  <c r="H243" s="1"/>
  <c r="H242" s="1"/>
  <c r="H224"/>
  <c r="H227" s="1"/>
  <c r="H229" s="1"/>
  <c r="H228" s="1"/>
  <c r="F202"/>
  <c r="F200"/>
  <c r="H200" s="1"/>
  <c r="H198"/>
  <c r="H177"/>
  <c r="H176"/>
  <c r="H175"/>
  <c r="H174"/>
  <c r="H173"/>
  <c r="H172"/>
  <c r="H171"/>
  <c r="H170"/>
  <c r="H169"/>
  <c r="H168"/>
  <c r="H167"/>
  <c r="H165"/>
  <c r="H164"/>
  <c r="H163"/>
  <c r="H162"/>
  <c r="H161"/>
  <c r="H160"/>
  <c r="H150"/>
  <c r="H153" s="1"/>
  <c r="H155" s="1"/>
  <c r="H154" s="1"/>
  <c r="H140"/>
  <c r="H137"/>
  <c r="H143" s="1"/>
  <c r="H145" s="1"/>
  <c r="H144" s="1"/>
  <c r="H127"/>
  <c r="H126"/>
  <c r="H124"/>
  <c r="H122"/>
  <c r="H121"/>
  <c r="H111"/>
  <c r="H110"/>
  <c r="H108"/>
  <c r="H106"/>
  <c r="H105"/>
  <c r="H114" s="1"/>
  <c r="H116" s="1"/>
  <c r="H115" s="1"/>
  <c r="H94"/>
  <c r="H93"/>
  <c r="H91"/>
  <c r="H89"/>
  <c r="H88"/>
  <c r="H77"/>
  <c r="H76"/>
  <c r="H74"/>
  <c r="H72"/>
  <c r="H71"/>
  <c r="H80" s="1"/>
  <c r="H82" s="1"/>
  <c r="H81" s="1"/>
  <c r="H60"/>
  <c r="H59"/>
  <c r="H47"/>
  <c r="H46"/>
  <c r="H45"/>
  <c r="H44"/>
  <c r="H43"/>
  <c r="H42"/>
  <c r="H39"/>
  <c r="H29"/>
  <c r="H28"/>
  <c r="H26"/>
  <c r="H25"/>
  <c r="H15"/>
  <c r="H14"/>
  <c r="I177" i="1"/>
  <c r="I178"/>
  <c r="I174"/>
  <c r="H18" i="2" l="1"/>
  <c r="H20" s="1"/>
  <c r="H19" s="1"/>
  <c r="H32"/>
  <c r="H34" s="1"/>
  <c r="H33" s="1"/>
  <c r="H97"/>
  <c r="H99" s="1"/>
  <c r="H98" s="1"/>
  <c r="H130"/>
  <c r="H132" s="1"/>
  <c r="H131" s="1"/>
  <c r="H180"/>
  <c r="G383" s="1"/>
  <c r="H383" s="1"/>
  <c r="H386" s="1"/>
  <c r="H388" s="1"/>
  <c r="H387" s="1"/>
  <c r="G41"/>
  <c r="H41" s="1"/>
  <c r="H360"/>
  <c r="H359" s="1"/>
  <c r="G40"/>
  <c r="H40" s="1"/>
  <c r="H50" s="1"/>
  <c r="H52" s="1"/>
  <c r="H51" s="1"/>
  <c r="H374"/>
  <c r="H373" s="1"/>
  <c r="G202" l="1"/>
  <c r="H202" s="1"/>
  <c r="H205" s="1"/>
  <c r="H207" s="1"/>
  <c r="H206" s="1"/>
  <c r="G58"/>
  <c r="H58" s="1"/>
  <c r="H63" s="1"/>
  <c r="H65" s="1"/>
  <c r="H64" s="1"/>
  <c r="G213"/>
  <c r="H213" s="1"/>
  <c r="H216" s="1"/>
  <c r="H218" s="1"/>
  <c r="H217" s="1"/>
  <c r="G188"/>
  <c r="H188" s="1"/>
  <c r="H191" s="1"/>
  <c r="H193" s="1"/>
  <c r="H192" s="1"/>
  <c r="H182"/>
  <c r="H181" s="1"/>
  <c r="I159" i="1"/>
  <c r="I149"/>
  <c r="I123"/>
  <c r="I72"/>
  <c r="I94" l="1"/>
  <c r="I99"/>
  <c r="I124"/>
  <c r="I133"/>
  <c r="I132"/>
  <c r="I98"/>
  <c r="I91"/>
  <c r="I63"/>
  <c r="I90"/>
  <c r="I46"/>
  <c r="I12"/>
  <c r="I176" l="1"/>
  <c r="I173"/>
  <c r="I170"/>
  <c r="I163"/>
  <c r="I153"/>
  <c r="I144"/>
  <c r="I137"/>
  <c r="I62"/>
  <c r="I45"/>
  <c r="I39"/>
  <c r="I28"/>
  <c r="I19"/>
  <c r="I16"/>
  <c r="I15"/>
  <c r="I18"/>
  <c r="I21"/>
  <c r="I22"/>
  <c r="I23"/>
  <c r="I24"/>
  <c r="I25"/>
  <c r="I26"/>
  <c r="I27"/>
  <c r="I32"/>
  <c r="I33"/>
  <c r="I34"/>
  <c r="I35"/>
  <c r="I36"/>
  <c r="I37"/>
  <c r="I38"/>
  <c r="I42"/>
  <c r="I43"/>
  <c r="I44"/>
  <c r="I49"/>
  <c r="I50"/>
  <c r="I51"/>
  <c r="I52"/>
  <c r="I53"/>
  <c r="I55"/>
  <c r="I56"/>
  <c r="I57"/>
  <c r="I59"/>
  <c r="I61"/>
  <c r="I65"/>
  <c r="I67"/>
  <c r="I69"/>
  <c r="I71"/>
  <c r="I75"/>
  <c r="I76"/>
  <c r="I77"/>
  <c r="I78"/>
  <c r="I79"/>
  <c r="I80"/>
  <c r="I82"/>
  <c r="I83"/>
  <c r="I84"/>
  <c r="I85"/>
  <c r="I86"/>
  <c r="I87"/>
  <c r="I89"/>
  <c r="I95"/>
  <c r="I96"/>
  <c r="I97"/>
  <c r="I101"/>
  <c r="I103"/>
  <c r="I104"/>
  <c r="I106"/>
  <c r="I109"/>
  <c r="I110"/>
  <c r="I111"/>
  <c r="I112"/>
  <c r="I113"/>
  <c r="I114"/>
  <c r="I116"/>
  <c r="I117"/>
  <c r="I118"/>
  <c r="I119"/>
  <c r="I120"/>
  <c r="I122"/>
  <c r="I127"/>
  <c r="I129"/>
  <c r="I130"/>
  <c r="I131"/>
  <c r="I136"/>
  <c r="I139"/>
  <c r="I140"/>
  <c r="I141"/>
  <c r="I142"/>
  <c r="I143"/>
  <c r="I146"/>
  <c r="I147"/>
  <c r="I148"/>
  <c r="I151"/>
  <c r="I152"/>
  <c r="I155"/>
  <c r="I156"/>
  <c r="I157"/>
  <c r="I158"/>
  <c r="I161"/>
  <c r="I162"/>
  <c r="I165"/>
  <c r="I166"/>
  <c r="I167"/>
  <c r="I168"/>
  <c r="I169"/>
  <c r="I172"/>
  <c r="I14"/>
  <c r="B123"/>
  <c r="B98"/>
  <c r="B28"/>
</calcChain>
</file>

<file path=xl/sharedStrings.xml><?xml version="1.0" encoding="utf-8"?>
<sst xmlns="http://schemas.openxmlformats.org/spreadsheetml/2006/main" count="1325" uniqueCount="477">
  <si>
    <t>PLANILHA ORÇAMENTÁRIA DE OBRA</t>
  </si>
  <si>
    <t>IDENTIFICAÇÃO</t>
  </si>
  <si>
    <t>FORM.01/PO.PRO.03</t>
  </si>
  <si>
    <t>VERSÃO</t>
  </si>
  <si>
    <t>ELABORADO</t>
  </si>
  <si>
    <t>01</t>
  </si>
  <si>
    <t>04/03/2009</t>
  </si>
  <si>
    <t>P</t>
  </si>
  <si>
    <t>EMPREENDIMENTO</t>
  </si>
  <si>
    <t>OBRA</t>
  </si>
  <si>
    <t xml:space="preserve">COMUNIDADE JARDIM JADER BARBALHO </t>
  </si>
  <si>
    <t>LOCALIZAÇÃO</t>
  </si>
  <si>
    <t>DATA</t>
  </si>
  <si>
    <t>ANANINDEUA - PARÁ</t>
  </si>
  <si>
    <t>DEZ.2014</t>
  </si>
  <si>
    <t>V-01</t>
  </si>
  <si>
    <t>SINAPI   DEZ.2014</t>
  </si>
  <si>
    <t>ITEM</t>
  </si>
  <si>
    <t>DISCRIMINAÇÃO</t>
  </si>
  <si>
    <t>UND</t>
  </si>
  <si>
    <t>QUANT</t>
  </si>
  <si>
    <t>VALOR UNITÁRIO R$</t>
  </si>
  <si>
    <t>VALOR PARCIAL R$</t>
  </si>
  <si>
    <t>m³</t>
  </si>
  <si>
    <t>SUB-TOTAL</t>
  </si>
  <si>
    <t/>
  </si>
  <si>
    <t>SERVIÇOS DE PAVIMENTAÇÃO</t>
  </si>
  <si>
    <t>3.3</t>
  </si>
  <si>
    <t>Base compactada com incorporação de 20% de areia (Mat. de 1ª categoria)</t>
  </si>
  <si>
    <t>SERVIÇOS DE DRENAGEM</t>
  </si>
  <si>
    <t>4.1.2</t>
  </si>
  <si>
    <t xml:space="preserve">POÇO DE VISITA CONCRETO TIPO A </t>
  </si>
  <si>
    <t>un</t>
  </si>
  <si>
    <t xml:space="preserve">Tubulação em concreto diam = 500mm </t>
  </si>
  <si>
    <t>m</t>
  </si>
  <si>
    <t xml:space="preserve">Tubulação em concreto diam = 600mm </t>
  </si>
  <si>
    <t xml:space="preserve">Tubulação em concreto diam = 1000mm </t>
  </si>
  <si>
    <t>5.1</t>
  </si>
  <si>
    <t>COMP. 05</t>
  </si>
  <si>
    <t>ESGOTO SANITÁRIO</t>
  </si>
  <si>
    <t>Tubo PVC, PB, JE DN = 150 mm</t>
  </si>
  <si>
    <t>COMP. 06</t>
  </si>
  <si>
    <t>LIGAÇÕES DE ESGOTO</t>
  </si>
  <si>
    <t>Tubo PVC, PB, JE DN = 100 mm</t>
  </si>
  <si>
    <t>EQUIPAMENTOS</t>
  </si>
  <si>
    <t>PRAÇA 7 - QUADRA 56 - 970,60 m²</t>
  </si>
  <si>
    <t xml:space="preserve">Praça com Play-ground - </t>
  </si>
  <si>
    <t>COMP. 07</t>
  </si>
  <si>
    <t>Lixeira Ø 0,50 m em tela moeda com alça apoiada lateralmente</t>
  </si>
  <si>
    <t>Equipamento de ginástica</t>
  </si>
  <si>
    <t>COMP. 08</t>
  </si>
  <si>
    <t>Equipamento 01 - Barra Isolada</t>
  </si>
  <si>
    <t>COMP. 09</t>
  </si>
  <si>
    <t>Equipamento 02</t>
  </si>
  <si>
    <t>COMP. 10</t>
  </si>
  <si>
    <t>Equipamento 03 - Prancha p/ Abdominal</t>
  </si>
  <si>
    <t>COMP. 11</t>
  </si>
  <si>
    <t>Equipamento 04</t>
  </si>
  <si>
    <t>COMP. 12</t>
  </si>
  <si>
    <t>Mesa tabuleiro de jogos com 4 bancos</t>
  </si>
  <si>
    <t>SERVIÇOS PRELIMINARES</t>
  </si>
  <si>
    <t>1.1</t>
  </si>
  <si>
    <t>m²</t>
  </si>
  <si>
    <t>2.1</t>
  </si>
  <si>
    <t>2.2</t>
  </si>
  <si>
    <t>3.1</t>
  </si>
  <si>
    <t>3.2</t>
  </si>
  <si>
    <t>4.1</t>
  </si>
  <si>
    <t>4.2</t>
  </si>
  <si>
    <t>PAVIMENTAÇÃO</t>
  </si>
  <si>
    <t>DIVERSOS</t>
  </si>
  <si>
    <t>VALOR TOTAL (C/ BDI)</t>
  </si>
  <si>
    <t>BDI 25%</t>
  </si>
  <si>
    <t>VALOR TOTAL (S/ BDI)</t>
  </si>
  <si>
    <t>ENGENHEIRO RESPONSÁVEL PELOS QUANTITATIVOS</t>
  </si>
  <si>
    <t>GERENTE</t>
  </si>
  <si>
    <t>_____/____/____     __________________________</t>
  </si>
  <si>
    <t>_____/____/____    _________________________</t>
  </si>
  <si>
    <t>ENGENHEIRO RESPONSÁVEL PELOS PREÇOS UNITÁRIOS</t>
  </si>
  <si>
    <t>1</t>
  </si>
  <si>
    <t>SISTEMA VIÁRIO, URBANIZAÇÃO, RDU e IP e EQUIPAMENTOS COMUNITÁRIOS</t>
  </si>
  <si>
    <t>1.1.1</t>
  </si>
  <si>
    <t>74209/001</t>
  </si>
  <si>
    <t>Placa da obra (6,00 x 3,00 m)</t>
  </si>
  <si>
    <t>1.1.2</t>
  </si>
  <si>
    <t>COMP. ANEXA</t>
  </si>
  <si>
    <t>Escritório da fiscalização (75,00m²)</t>
  </si>
  <si>
    <t>SUB-TOTAL - SERVIÇOS PRELIMINARES</t>
  </si>
  <si>
    <t>1.2</t>
  </si>
  <si>
    <t>TERRAPLENAGEM</t>
  </si>
  <si>
    <t>1.2.1</t>
  </si>
  <si>
    <t>74015/001</t>
  </si>
  <si>
    <t>Fornecimento e aplicação de aterro compactado</t>
  </si>
  <si>
    <t>SUB-TOTAL - TERRAPLENAGEM</t>
  </si>
  <si>
    <t>1.3</t>
  </si>
  <si>
    <t>1.3.1</t>
  </si>
  <si>
    <t>1.3.2</t>
  </si>
  <si>
    <t>Imprimação asfaltica com cm-30</t>
  </si>
  <si>
    <t>1.3.3</t>
  </si>
  <si>
    <t>Pintura de ligação</t>
  </si>
  <si>
    <t>1.3.4</t>
  </si>
  <si>
    <t>Fornecimento, transporte e aplicação de CBUQ e = 3 cm</t>
  </si>
  <si>
    <t>1.3.5</t>
  </si>
  <si>
    <t>Fornecimento, transporte e aplicação de CBUQ e = 5 cm</t>
  </si>
  <si>
    <t>1.3.6</t>
  </si>
  <si>
    <t>73764/005</t>
  </si>
  <si>
    <t>Fornecimento e execução de revestimento viário com lajota sextavada e = 8 cm, inclusive coxim de areia e = 15 cm</t>
  </si>
  <si>
    <t>1.3.7</t>
  </si>
  <si>
    <t>Escarificação</t>
  </si>
  <si>
    <t>SUB-TOTAL - PAVIMENTAÇÃO</t>
  </si>
  <si>
    <t>1.4</t>
  </si>
  <si>
    <t>1.4.1</t>
  </si>
  <si>
    <t>PRAÇA 01- QUADRA 01 - 4.375,99 m²</t>
  </si>
  <si>
    <t>1.4.1.1</t>
  </si>
  <si>
    <t>Praça com  Play-ground</t>
  </si>
  <si>
    <t>1.4.1.2</t>
  </si>
  <si>
    <t>COMP. 203</t>
  </si>
  <si>
    <t xml:space="preserve">Calçada em concreto rejuntado com junta plástica e = 5 cm </t>
  </si>
  <si>
    <t>1.4.1.3</t>
  </si>
  <si>
    <t>Bancos isolados</t>
  </si>
  <si>
    <t>1.4.1.4</t>
  </si>
  <si>
    <t>1.4.1.5</t>
  </si>
  <si>
    <t>COMP. 15</t>
  </si>
  <si>
    <t>Gangorra de ferro 3 pranchas</t>
  </si>
  <si>
    <t>1.4.1.6</t>
  </si>
  <si>
    <t>COMP. 16</t>
  </si>
  <si>
    <t>Carrocel de ferro médio</t>
  </si>
  <si>
    <t>1.4.1.7</t>
  </si>
  <si>
    <t>COMP. 17</t>
  </si>
  <si>
    <t>Balanço de ferro 3 cadeiras</t>
  </si>
  <si>
    <t>1.4.1.8</t>
  </si>
  <si>
    <t>COMP. 13</t>
  </si>
  <si>
    <t>Escorrega de ferro médio</t>
  </si>
  <si>
    <t>SUB-TOTAL - PRAÇA 01- QUADRA 01 - 4.375,99 m²</t>
  </si>
  <si>
    <t>1.5</t>
  </si>
  <si>
    <t>PRAÇA 3 - QUADRA 41 - 5.398,52  m²</t>
  </si>
  <si>
    <t>1.5.1</t>
  </si>
  <si>
    <t>1.5.1.1</t>
  </si>
  <si>
    <t>1.5.1.2</t>
  </si>
  <si>
    <t>1.5.1.3</t>
  </si>
  <si>
    <t>SUB-TOTAL - PRAÇA 3 - QUADRA 41 - 5.398,52  m²</t>
  </si>
  <si>
    <t>2</t>
  </si>
  <si>
    <t>SISTEMA DE ESGOTO SANITÁRIO</t>
  </si>
  <si>
    <t>DESOBSTRUÇÃO DE REDES</t>
  </si>
  <si>
    <t>2.1.1</t>
  </si>
  <si>
    <t>TUBOS</t>
  </si>
  <si>
    <t>2.1.1.1</t>
  </si>
  <si>
    <t>COMP. 56</t>
  </si>
  <si>
    <t>2.1.1.2</t>
  </si>
  <si>
    <t>Tubo PVC, PB, JE DN = 200 mm</t>
  </si>
  <si>
    <t>2.1.1.3</t>
  </si>
  <si>
    <t>Tubo PVC, PB, JE DN = 250 mm</t>
  </si>
  <si>
    <t>2.1.1.4</t>
  </si>
  <si>
    <t>Tubo PVC, PB, JE DN = 300 mm</t>
  </si>
  <si>
    <t>2.1.1.5</t>
  </si>
  <si>
    <t>Tubo PVC, PB, JE DN = 350 mm</t>
  </si>
  <si>
    <t>2.1.2</t>
  </si>
  <si>
    <t>POÇOS DE VISITA</t>
  </si>
  <si>
    <t>2.1.2.1</t>
  </si>
  <si>
    <t>COMP. 159</t>
  </si>
  <si>
    <t>Poço de visita em anéis pré-moldados (prof até 1,50 m)</t>
  </si>
  <si>
    <t>2.1.2.2</t>
  </si>
  <si>
    <t>COMP. 160</t>
  </si>
  <si>
    <t>Poço de visita em anéis pré-moldados (prof.entre 1,50 m e 2,50 m)</t>
  </si>
  <si>
    <t>2.1.2.3</t>
  </si>
  <si>
    <t>COMP. 161</t>
  </si>
  <si>
    <t>Poço de visita em anéis pré-moldados (prof.acima de 2,50 m)</t>
  </si>
  <si>
    <t>2.1.3</t>
  </si>
  <si>
    <t>2.1.3.1</t>
  </si>
  <si>
    <t>COMP. 158</t>
  </si>
  <si>
    <t>2.1.4</t>
  </si>
  <si>
    <t>CAIXAS DE PASSAGEM</t>
  </si>
  <si>
    <t>2.1.4.1</t>
  </si>
  <si>
    <t>COMP. 162</t>
  </si>
  <si>
    <t>Caixas de passagem em concreto (0,60 x 0,60m), incluindo tampa em concreto</t>
  </si>
  <si>
    <t>SUB-TOTAL - DESOBSTRUÇÃO DE REDES</t>
  </si>
  <si>
    <t>3</t>
  </si>
  <si>
    <t>REDE DE DRENAGEM PLUVIAL</t>
  </si>
  <si>
    <t>CAIXA PARA BOCA DE LOBO</t>
  </si>
  <si>
    <t>3.1.1</t>
  </si>
  <si>
    <t>Em alvenaria, inclusive tampa e cantoneira em concreto padrão Pref ANANINDEUA</t>
  </si>
  <si>
    <t>MEIO-FIO</t>
  </si>
  <si>
    <t>3.2.1</t>
  </si>
  <si>
    <t>73763/002</t>
  </si>
  <si>
    <t>Meio-fio com linha d'àgua</t>
  </si>
  <si>
    <t>TAMPA PARA BOCA DE LOBO</t>
  </si>
  <si>
    <t>3.3.1</t>
  </si>
  <si>
    <t>COMP. 118</t>
  </si>
  <si>
    <t>Tampa para BL</t>
  </si>
  <si>
    <t>3.4</t>
  </si>
  <si>
    <t xml:space="preserve">TAMPA PARA POÇO DE VISITA CONCRETO TIPO A </t>
  </si>
  <si>
    <t>3.4.1</t>
  </si>
  <si>
    <t>COMP. 119</t>
  </si>
  <si>
    <t xml:space="preserve"> D=  600 mm</t>
  </si>
  <si>
    <t>SUB-TOTAL - TAMPA PARA BOCA DE LOBO E TAMPA PARA POÇO DE VISITA</t>
  </si>
  <si>
    <t>3.5</t>
  </si>
  <si>
    <t>3.5.1</t>
  </si>
  <si>
    <t>3.5.1.1</t>
  </si>
  <si>
    <t>COMP. 163</t>
  </si>
  <si>
    <t xml:space="preserve"> D=  400 mm</t>
  </si>
  <si>
    <t>3.5.1.2</t>
  </si>
  <si>
    <t>COMP. 164</t>
  </si>
  <si>
    <t xml:space="preserve"> D=  500 mm</t>
  </si>
  <si>
    <t>3.5.1.3</t>
  </si>
  <si>
    <t>3.5.1.4</t>
  </si>
  <si>
    <t xml:space="preserve"> D=  800 mm</t>
  </si>
  <si>
    <t>3.5.1.5</t>
  </si>
  <si>
    <t xml:space="preserve"> D=  1000 mm</t>
  </si>
  <si>
    <t>3.5.1.6</t>
  </si>
  <si>
    <t xml:space="preserve"> D=  1200 mm</t>
  </si>
  <si>
    <t>3.5.2</t>
  </si>
  <si>
    <t>3.5.2.1</t>
  </si>
  <si>
    <t>COMP. 165</t>
  </si>
  <si>
    <t>3.5.2.2</t>
  </si>
  <si>
    <t>COMP. 166</t>
  </si>
  <si>
    <t>3.5.2.3</t>
  </si>
  <si>
    <t>COMP. 167</t>
  </si>
  <si>
    <t>3.5.2.4</t>
  </si>
  <si>
    <t>COMP. 168</t>
  </si>
  <si>
    <t>3.5.2.5</t>
  </si>
  <si>
    <t>COMP. 169</t>
  </si>
  <si>
    <t>3.5.2.6</t>
  </si>
  <si>
    <t>COMP. 177</t>
  </si>
  <si>
    <t xml:space="preserve"> D=  2x1200 mm </t>
  </si>
  <si>
    <t>3.5.3</t>
  </si>
  <si>
    <t>3.5.3.1</t>
  </si>
  <si>
    <t>COMP. 185</t>
  </si>
  <si>
    <t>TOTAL</t>
  </si>
  <si>
    <t>ZONA ESPECIAL DE INTEGRAÇÃO SOCIAL - ZEIS</t>
  </si>
  <si>
    <t>Execução meio fio com linha d'água</t>
  </si>
  <si>
    <t>73892/001</t>
  </si>
  <si>
    <t>Execução de Passeios</t>
  </si>
  <si>
    <t>73764/004</t>
  </si>
  <si>
    <t>Execução de Pavimentação em Blokret</t>
  </si>
  <si>
    <t>TAMPA PARA POÇO DE VISITA CONCRETO TIPO A, 150x150mm, COM TAMPA CIRCULAR Ø 400mm</t>
  </si>
  <si>
    <t>COMP. 45</t>
  </si>
  <si>
    <t>2.2.1</t>
  </si>
  <si>
    <t>2.2.2</t>
  </si>
  <si>
    <t>COMP. 46</t>
  </si>
  <si>
    <t>2.3</t>
  </si>
  <si>
    <t>TAMPA EM CONCRETO 800x800mm</t>
  </si>
  <si>
    <t>2.3.1</t>
  </si>
  <si>
    <t>COMP. 47</t>
  </si>
  <si>
    <t>Tampa em concreto</t>
  </si>
  <si>
    <t>2.4</t>
  </si>
  <si>
    <t>2.4.1</t>
  </si>
  <si>
    <t>2.4.1.1</t>
  </si>
  <si>
    <t>COMP. 49</t>
  </si>
  <si>
    <t xml:space="preserve">Tubulação em concreto diam = 400mm </t>
  </si>
  <si>
    <t>2.4.1.2</t>
  </si>
  <si>
    <t>COMP. 50</t>
  </si>
  <si>
    <t>2.4.1.3</t>
  </si>
  <si>
    <t>2.4.1.4</t>
  </si>
  <si>
    <t xml:space="preserve">Tubulação em concreto diam = 800mm </t>
  </si>
  <si>
    <t>2.4.1.5</t>
  </si>
  <si>
    <t>2.4.1.6</t>
  </si>
  <si>
    <t xml:space="preserve">Tubulação em concreto diam = 1200mm </t>
  </si>
  <si>
    <t>2.4.2</t>
  </si>
  <si>
    <t>POÇO DE VISITA</t>
  </si>
  <si>
    <t>2.4.2.1</t>
  </si>
  <si>
    <t>COMP. 51</t>
  </si>
  <si>
    <t>Poço visita em concreto armado para tubo 500 mm</t>
  </si>
  <si>
    <t>2.4.2.2</t>
  </si>
  <si>
    <t>COMP. 52</t>
  </si>
  <si>
    <t>Poço visita em concreto armado para tubo 600 mm</t>
  </si>
  <si>
    <t>2.4.2.3</t>
  </si>
  <si>
    <t>COMP. 53</t>
  </si>
  <si>
    <t>Poço visita em concreto armado para tubo 800 mm</t>
  </si>
  <si>
    <t>2.4.2.4</t>
  </si>
  <si>
    <t>COMP. 54</t>
  </si>
  <si>
    <t>Poço visita em concreto armado para tubo 1000 mm</t>
  </si>
  <si>
    <t>2.4.2.5</t>
  </si>
  <si>
    <t>COMP. 55</t>
  </si>
  <si>
    <t>Poço visita em concreto armado para tubo 1200 mm</t>
  </si>
  <si>
    <t>2.4.3</t>
  </si>
  <si>
    <t>2.4.3.1</t>
  </si>
  <si>
    <t>COMP. 41</t>
  </si>
  <si>
    <t>Boca de lobo em concreto, com 0.50m³/Un. - padrão - I</t>
  </si>
  <si>
    <t>3.1.1.1</t>
  </si>
  <si>
    <t>3.1.2</t>
  </si>
  <si>
    <t>3.1.2.1</t>
  </si>
  <si>
    <t>COMP. 57</t>
  </si>
  <si>
    <t>3.1.2.2</t>
  </si>
  <si>
    <t>COMP. 58</t>
  </si>
  <si>
    <t>3.1.2.3</t>
  </si>
  <si>
    <t>COMP. 59</t>
  </si>
  <si>
    <t>Poço de visita em anéis pré-moldados ( prof  maior que 2,50 m)</t>
  </si>
  <si>
    <t>4.1.1</t>
  </si>
  <si>
    <t>4.1.1.1</t>
  </si>
  <si>
    <t>4.1.2.1</t>
  </si>
  <si>
    <t>4.1.2.2</t>
  </si>
  <si>
    <t>4.1.2.3</t>
  </si>
  <si>
    <t>4.1.2.4</t>
  </si>
  <si>
    <t>4.1.2.5</t>
  </si>
  <si>
    <t>PRAÇA 8 - QUADRA 58 - 8.245,89  m²</t>
  </si>
  <si>
    <t>4.2.1</t>
  </si>
  <si>
    <t>Alambrado em ferro galvanizado pintado com tinta antiferruginosa h = 2,00 m sobre mureta</t>
  </si>
  <si>
    <t>4.2.2</t>
  </si>
  <si>
    <t>Pintura a cal, em mureta de alvenaria h=1,00 m</t>
  </si>
  <si>
    <t>4.2.3</t>
  </si>
  <si>
    <t>73924/002</t>
  </si>
  <si>
    <t>Pintura de alambrado com tinta antiferruginosa, h=2,00 m</t>
  </si>
  <si>
    <t>4.2.4</t>
  </si>
  <si>
    <t>4.2.4.1</t>
  </si>
  <si>
    <t>4.2.4.2</t>
  </si>
  <si>
    <t>4.2.5</t>
  </si>
  <si>
    <t>4.2.5.1</t>
  </si>
  <si>
    <t>4.2.5.2</t>
  </si>
  <si>
    <t>4.2.5.3</t>
  </si>
  <si>
    <t>4.2.5.4</t>
  </si>
  <si>
    <t>4.3</t>
  </si>
  <si>
    <t>PRAÇA 9- QUADRA 69 - 2.650,60 m²</t>
  </si>
  <si>
    <t>4.3.1</t>
  </si>
  <si>
    <t>4.3.2</t>
  </si>
  <si>
    <t>4.3.3</t>
  </si>
  <si>
    <t>4.3.3.1</t>
  </si>
  <si>
    <t>COMP. 14</t>
  </si>
  <si>
    <t>4.3.3.2</t>
  </si>
  <si>
    <t>4.3.3.3</t>
  </si>
  <si>
    <t>4.3.3.4</t>
  </si>
  <si>
    <t>4.3.3.5</t>
  </si>
  <si>
    <t>73948/016</t>
  </si>
  <si>
    <t>Roçagem/Limpeza</t>
  </si>
  <si>
    <t>t</t>
  </si>
  <si>
    <t>COMPOSIÇÕES UNITÁRIAS</t>
  </si>
  <si>
    <t>COMUNIDADE JARDIM JÁDER BARBALHO - REFAZER</t>
  </si>
  <si>
    <t>COMPOSIÇÕES DIVERSAS</t>
  </si>
  <si>
    <t>BR-316, ESTRADA DO AURÁ - ANANINDEUA-PA</t>
  </si>
  <si>
    <t>DEZ/2014</t>
  </si>
  <si>
    <t>COMPOSIÇÃO 01</t>
  </si>
  <si>
    <t>PAVIMENTAÇÃO ASFÁLTICA CBUQ</t>
  </si>
  <si>
    <t>T</t>
  </si>
  <si>
    <t>COD SINAPI  DEZ/2014</t>
  </si>
  <si>
    <t>SERVIÇOS</t>
  </si>
  <si>
    <t>01.01</t>
  </si>
  <si>
    <t>CONCRETO BETUMINOSO USINADO A QUENTE COM CAP 50/70, CAPA DE ROLAMENTO INCLUSO USINAGEM E APLICACAO, EXCLUSIVE TRANSPORTE</t>
  </si>
  <si>
    <t>01.02</t>
  </si>
  <si>
    <t>TRANSPORTE DE MATERIAL DE QUALQUER NATUREZA DMT &gt; 10 KM</t>
  </si>
  <si>
    <t>TxKM</t>
  </si>
  <si>
    <t>ESCARIFICAÇÃO</t>
  </si>
  <si>
    <t>COD SINAPI  JAN/13</t>
  </si>
  <si>
    <t>VALOR UNITÁRIO</t>
  </si>
  <si>
    <t>VALOR PARCIAL</t>
  </si>
  <si>
    <t>MÃO DE OBRA</t>
  </si>
  <si>
    <t>PEDREIRO C/ ENCARGOS COMPLEMENTARES</t>
  </si>
  <si>
    <t>H</t>
  </si>
  <si>
    <t>SERVENTE C/ ENCARGOS COMPLEMENTARES</t>
  </si>
  <si>
    <t>MATERIAIS</t>
  </si>
  <si>
    <t>02.01</t>
  </si>
  <si>
    <t>DISCO DE DESBASTE P/ FERRO</t>
  </si>
  <si>
    <t>02.02</t>
  </si>
  <si>
    <t>MAQUINA POLIDORA</t>
  </si>
  <si>
    <t>COMPOSIÇÃO 13</t>
  </si>
  <si>
    <t>ALAMBRADO EM FERRO GALVANIZADO PINTADO COM TINTA ANTIFERRUGINOSA, h= 2,00 m SOBRE MURETA</t>
  </si>
  <si>
    <t>M2</t>
  </si>
  <si>
    <t>73787/001</t>
  </si>
  <si>
    <t>ALAMBRADO EM TUBOS DE FERRO GALVANIZADO FIXADOS EM BLOCOS DE CONCRETO, COM TELA DE ARAME GALVANIZADO REVESTIDO COM PVC FIO 12 MALHA 7,5CM</t>
  </si>
  <si>
    <t>COMP. 60</t>
  </si>
  <si>
    <t xml:space="preserve">ALVENARIA 10 CM </t>
  </si>
  <si>
    <t>COMP. 37</t>
  </si>
  <si>
    <t>01.03</t>
  </si>
  <si>
    <t>REBOCO LISO EXTERNO</t>
  </si>
  <si>
    <t>79334/001</t>
  </si>
  <si>
    <t>01.04</t>
  </si>
  <si>
    <t>PINTURA A CAL EXTERNA DUAS DEMÃOS</t>
  </si>
  <si>
    <t>01.05</t>
  </si>
  <si>
    <t>CONCRETO FCK = 15MPA VIRADO EM BETONEIRA LANÇADO E ADENSADO</t>
  </si>
  <si>
    <t>M3</t>
  </si>
  <si>
    <t>01.06</t>
  </si>
  <si>
    <t>CONCRETO CICLOPICO C/CONC DOS RAC 10 MPA 30% PED DE MAO INCL.TRANSP HORIZ C/CARRINHOS ATE 20M E COLOCACAO</t>
  </si>
  <si>
    <t>01.07</t>
  </si>
  <si>
    <t xml:space="preserve">FORMA DE MADEIRA </t>
  </si>
  <si>
    <t>74254/002</t>
  </si>
  <si>
    <t>01.08</t>
  </si>
  <si>
    <t>AÇO CA 50</t>
  </si>
  <si>
    <t>KG</t>
  </si>
  <si>
    <t>79517/001</t>
  </si>
  <si>
    <t>01.09</t>
  </si>
  <si>
    <t>ESCAVAÇÃO MANUAL EM SOLO ATÉ 1,50M</t>
  </si>
  <si>
    <t>COMPOSIÇÃO 14</t>
  </si>
  <si>
    <t>BANCO ISOLADO  (2,00 x 0,40 x 0,42m)</t>
  </si>
  <si>
    <t>COMP. 44</t>
  </si>
  <si>
    <t>CONCRETO ARMADO FCK = 18MPA</t>
  </si>
  <si>
    <t>FORMA EM COMPENSADO RESINADO 10 MM</t>
  </si>
  <si>
    <t>CONCRETO ESTRUTURAL FCK= 15,0 MPA</t>
  </si>
  <si>
    <t>M³</t>
  </si>
  <si>
    <t>COMPOSIÇÃO 15</t>
  </si>
  <si>
    <t>GANGORRA COM 3 PRANCHAS EM MADEIRA E ESTRUTURA DE FERRO COMPLETA</t>
  </si>
  <si>
    <t>COTAÇÃO</t>
  </si>
  <si>
    <t>GANGORRA C/ 3 PRANCHAS</t>
  </si>
  <si>
    <t>03.01</t>
  </si>
  <si>
    <t>ESCAVAÇÃO MANUAL</t>
  </si>
  <si>
    <t>03.02</t>
  </si>
  <si>
    <t>CONCRETO ESTRUTURAL 15 MPA</t>
  </si>
  <si>
    <t>COMPOSIÇÃO 16</t>
  </si>
  <si>
    <t>CARROCEL DE FERRO MÉDIO</t>
  </si>
  <si>
    <t>COMPOSIÇÃO 17</t>
  </si>
  <si>
    <t>BALANÇO DE FERRO 3 CADEIRAS</t>
  </si>
  <si>
    <t xml:space="preserve">COMP. 13 </t>
  </si>
  <si>
    <t>ESCORREGADOR DE FERRO MÉDIO</t>
  </si>
  <si>
    <t>DESOBSTRUÇÃO DE REDE DE ESGOTO COM AUXÍLIO DE EQUIPAMENTO HIDROJATO</t>
  </si>
  <si>
    <t>M</t>
  </si>
  <si>
    <t>CAMINHAO PIPA 6000L TOCO, 162CV - 7,5T (VU=6ANOS) (INCLUI TANQUE DE ACO PARA TRANSPORTE DE AGUA E MOTOBOMBA CENTRIFUGA A GASOLINA 3,5CV)</t>
  </si>
  <si>
    <t>CHP</t>
  </si>
  <si>
    <t>COMPOSIÇÃO 41</t>
  </si>
  <si>
    <t>DESOBSTRUÇÃO E LIMPEZA DE BOCA-DE-LOBO EM CONCRETO, COM 0,50 m³/ UND.</t>
  </si>
  <si>
    <t xml:space="preserve">CONCRETO ARMADO FCK= 18 Mpa, INCLUSIVE FORMA </t>
  </si>
  <si>
    <t>VALOR UNIT. (R$)</t>
  </si>
  <si>
    <t>CARPINTEIRO C/ ENCARGOS COMPLEMENTARES</t>
  </si>
  <si>
    <t>ARMADOR C/ ENCARGOS COMPLEMENTARES</t>
  </si>
  <si>
    <t>AJUDANTE ESPECIALIZADO C/ ENCARGOS COMPLEM</t>
  </si>
  <si>
    <t>AJUDANTE DE CARPINTEIRO</t>
  </si>
  <si>
    <t>AÇO CA-50 5/8"</t>
  </si>
  <si>
    <t>AÇO CA-60 5/16"</t>
  </si>
  <si>
    <t>02.03</t>
  </si>
  <si>
    <t>ARAME RECOZIDO</t>
  </si>
  <si>
    <t>02.04</t>
  </si>
  <si>
    <t>AREIA MÉDIA</t>
  </si>
  <si>
    <t>02.05</t>
  </si>
  <si>
    <t xml:space="preserve">BETONEIRA 320L DIESEL 5,5HP </t>
  </si>
  <si>
    <t>02.06</t>
  </si>
  <si>
    <t>CHAPA DE MADEIRA COMPENSADA</t>
  </si>
  <si>
    <t>UND.</t>
  </si>
  <si>
    <t>02.07</t>
  </si>
  <si>
    <t>CIMENTO</t>
  </si>
  <si>
    <t>02.08</t>
  </si>
  <si>
    <t>DESMOLDANTE PARA FORMA DE MADEIRA</t>
  </si>
  <si>
    <t>L</t>
  </si>
  <si>
    <t>02.09</t>
  </si>
  <si>
    <t>MADEIRA PINHO SERRADA NAO APARELHADA</t>
  </si>
  <si>
    <t>02.10</t>
  </si>
  <si>
    <t>PEDRA BRITADA</t>
  </si>
  <si>
    <t>02.11</t>
  </si>
  <si>
    <t>PREGO</t>
  </si>
  <si>
    <t>COMPOSIÇÃO 45</t>
  </si>
  <si>
    <t>CONCRETO ARMADO 18 MPA, INCLUSIVE FORMA</t>
  </si>
  <si>
    <t>COMPOSIÇÃO 46</t>
  </si>
  <si>
    <r>
      <t xml:space="preserve">TAMPA PARA POÇO DE VISITA CONCRETO TIPO A </t>
    </r>
    <r>
      <rPr>
        <b/>
        <sz val="10"/>
        <rFont val="Arial"/>
        <family val="2"/>
      </rPr>
      <t>Ø</t>
    </r>
    <r>
      <rPr>
        <b/>
        <sz val="10.199999999999999"/>
        <rFont val="Arial Narrow"/>
        <family val="2"/>
      </rPr>
      <t xml:space="preserve"> 600 MM</t>
    </r>
  </si>
  <si>
    <t>ARO EM CHAPA DE AÇO 3/16"</t>
  </si>
  <si>
    <t>CONCRETO ARMADO FCK= 18 MPA, INCL. FORMA</t>
  </si>
  <si>
    <t>COMPOSIÇÃO 47</t>
  </si>
  <si>
    <t>TAMPA EM CONCRETO 800x800MM</t>
  </si>
  <si>
    <t>COMPOSIÇÃO 49</t>
  </si>
  <si>
    <t>DESOBSTRUÇÃO DE TUBOS DE CONCRETO D= 400MM</t>
  </si>
  <si>
    <t>COMPOSIÇÃO 50</t>
  </si>
  <si>
    <t>DESOBSTRUÇÃO DE TUBOS DE CONCRETO D= 500MM A 1200MM</t>
  </si>
  <si>
    <t>COMPOSIÇÃO 51</t>
  </si>
  <si>
    <t>LIMPEZA DE POÇO DE VISITA EM CONCRETO ARMADO D= 500MM</t>
  </si>
  <si>
    <t>COMPOSIÇÃO 52</t>
  </si>
  <si>
    <t>LIMPEZA DE POÇO DE VISITA EM CONCRETO ARMADO D= 600MM</t>
  </si>
  <si>
    <t>COMPOSIÇÃO 53</t>
  </si>
  <si>
    <t>LIMPEZA DE POÇO DE VISITA EM CONCRETO ARMADO D= 800MM</t>
  </si>
  <si>
    <t>COMPOSIÇÃO 54</t>
  </si>
  <si>
    <t>LIMPEZA DE POÇO DE VISITA EM CONCRETO ARMADO D= 1000MM</t>
  </si>
  <si>
    <t>COMPOSIÇÃO 55</t>
  </si>
  <si>
    <t>LIMPEZA DE POÇO DE VISITA EM CONCRETO ARMADO D= 1200MM</t>
  </si>
  <si>
    <t>COMPOSIÇÃO 56</t>
  </si>
  <si>
    <t>DESOBSTRUÇÃO DE TUBO PVC, PB, JE DN = 150 MM</t>
  </si>
  <si>
    <t>COMPOSIÇÃO 57</t>
  </si>
  <si>
    <t>LIMPEZA DE POÇO DE VISITA EM ANÉIS PRÉ-MOLDADOS (PROF. ATÉ 1,50 M)</t>
  </si>
  <si>
    <t>COMPOSIÇÃO 58</t>
  </si>
  <si>
    <t>LIMPEZA DE POÇO DE VISITA EM ANÉIS PRÉ-MOLDADOS (PROF. ENTRE 1,50 M E 2,50 M)</t>
  </si>
  <si>
    <t>COMPOSIÇÃO 59</t>
  </si>
  <si>
    <t>LIMPEZA DE POÇO DE VISITA EM ANÉIS PRÉ-MOLDADOS (PROF. MAIOR QUE 2,50 M)</t>
  </si>
  <si>
    <t xml:space="preserve">REBOCO LISO EXTERNO </t>
  </si>
  <si>
    <t>AREIA MEDIA</t>
  </si>
  <si>
    <t>CIMENTO PORTLAND CP II- 32</t>
  </si>
  <si>
    <t>ADITIVO ( QUIMICAL )</t>
  </si>
  <si>
    <t>ALVENARIA DE TIJOLOS CERAMICOS E= 10 CM</t>
  </si>
  <si>
    <t>ARGAMASSA CIMENTO/ AREIA 1:7</t>
  </si>
  <si>
    <t>PEDREIRO COM ENCARGOS COMPLEMENTARES</t>
  </si>
  <si>
    <t>SERVENTE COM ENCARGOS COMPLEMENTARES</t>
  </si>
  <si>
    <t>BLOCO CERAMICO 9 X 19X19</t>
  </si>
  <si>
    <t>BDI 20%</t>
  </si>
  <si>
    <t>DESOBSTRUÇÃO E LIMPEZA DE CAIXAS DE PASSAGEM 0,60X0,60M</t>
  </si>
  <si>
    <t>LIMPEZA DE POÇO DE VISITA EM CONCRETO ARMADO D= 2 X 1200MM</t>
  </si>
  <si>
    <t>SERVIÇOS À REFAZER - INFRAESTRUTURA E HABITAÇÃO</t>
  </si>
</sst>
</file>

<file path=xl/styles.xml><?xml version="1.0" encoding="utf-8"?>
<styleSheet xmlns="http://schemas.openxmlformats.org/spreadsheetml/2006/main">
  <numFmts count="10">
    <numFmt numFmtId="43" formatCode="_-* #,##0.00_-;\-* #,##0.00_-;_-* &quot;-&quot;??_-;_-@_-"/>
    <numFmt numFmtId="164" formatCode="_(* #,##0.00_);_(* \(#,##0.00\);_(* &quot;-&quot;??_);_(@_)"/>
    <numFmt numFmtId="165" formatCode="dd/mm/yy;@"/>
    <numFmt numFmtId="166" formatCode="_(* #,##0.00_);_(* \(#,##0.00\);_(* \-??_);_(@_)"/>
    <numFmt numFmtId="167" formatCode="_(* #,##0.0000_);_(* \(#,##0.0000\);_(* \-??_);_(@_)"/>
    <numFmt numFmtId="168" formatCode="#,##0.0000;[Red]#,##0.0000"/>
    <numFmt numFmtId="169" formatCode="#,##0.00;[Red]#,##0.00"/>
    <numFmt numFmtId="170" formatCode="_-* #,##0.0000_-;\-* #,##0.0000_-;_-* &quot;-&quot;??_-;_-@_-"/>
    <numFmt numFmtId="171" formatCode="#,##0.000;[Red]#,##0.000"/>
    <numFmt numFmtId="172" formatCode="#,##0.0000_);\(#,##0.0000\)"/>
  </numFmts>
  <fonts count="20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3"/>
      <name val="Arial"/>
      <family val="2"/>
    </font>
    <font>
      <sz val="8"/>
      <name val="Arial"/>
      <family val="2"/>
    </font>
    <font>
      <b/>
      <sz val="10"/>
      <name val="Arial"/>
      <family val="2"/>
    </font>
    <font>
      <sz val="2"/>
      <color indexed="9"/>
      <name val="Arial"/>
      <family val="2"/>
    </font>
    <font>
      <b/>
      <sz val="8"/>
      <name val="Arial Narrow"/>
      <family val="2"/>
    </font>
    <font>
      <b/>
      <sz val="10"/>
      <name val="Arial Narrow"/>
      <family val="2"/>
    </font>
    <font>
      <b/>
      <sz val="9"/>
      <name val="Arial Narrow"/>
      <family val="2"/>
    </font>
    <font>
      <sz val="10"/>
      <name val="Arial Narrow"/>
      <family val="2"/>
    </font>
    <font>
      <b/>
      <sz val="8"/>
      <name val="Arial"/>
      <family val="2"/>
    </font>
    <font>
      <sz val="11"/>
      <color indexed="8"/>
      <name val="Calibri"/>
      <family val="2"/>
    </font>
    <font>
      <sz val="10"/>
      <color indexed="8"/>
      <name val="Arial Narrow"/>
      <family val="2"/>
    </font>
    <font>
      <b/>
      <sz val="10"/>
      <color indexed="8"/>
      <name val="Arial Narrow"/>
      <family val="2"/>
    </font>
    <font>
      <sz val="9"/>
      <name val="Arial"/>
      <family val="2"/>
    </font>
    <font>
      <sz val="10"/>
      <name val="Arial"/>
      <family val="2"/>
    </font>
    <font>
      <b/>
      <sz val="12"/>
      <name val="Arial"/>
      <family val="2"/>
    </font>
    <font>
      <sz val="10"/>
      <color indexed="10"/>
      <name val="Arial Narrow"/>
      <family val="2"/>
    </font>
    <font>
      <b/>
      <sz val="10.199999999999999"/>
      <name val="Arial Narrow"/>
      <family val="2"/>
    </font>
    <font>
      <sz val="10"/>
      <name val="Times New Roman"/>
      <family val="1"/>
    </font>
  </fonts>
  <fills count="9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indexed="22"/>
        <bgColor indexed="31"/>
      </patternFill>
    </fill>
    <fill>
      <patternFill patternType="solid">
        <fgColor indexed="9"/>
        <bgColor indexed="64"/>
      </patternFill>
    </fill>
  </fills>
  <borders count="146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8"/>
      </right>
      <top style="medium">
        <color indexed="64"/>
      </top>
      <bottom style="medium">
        <color indexed="64"/>
      </bottom>
      <diagonal/>
    </border>
    <border>
      <left style="thin">
        <color indexed="8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8"/>
      </right>
      <top style="medium">
        <color indexed="64"/>
      </top>
      <bottom/>
      <diagonal/>
    </border>
    <border>
      <left style="medium">
        <color indexed="8"/>
      </left>
      <right style="thin">
        <color indexed="8"/>
      </right>
      <top style="medium">
        <color indexed="64"/>
      </top>
      <bottom/>
      <diagonal/>
    </border>
    <border>
      <left style="thin">
        <color indexed="8"/>
      </left>
      <right style="medium">
        <color indexed="8"/>
      </right>
      <top style="medium">
        <color indexed="64"/>
      </top>
      <bottom/>
      <diagonal/>
    </border>
    <border>
      <left style="thin">
        <color indexed="8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medium">
        <color indexed="64"/>
      </right>
      <top/>
      <bottom style="thin">
        <color indexed="8"/>
      </bottom>
      <diagonal/>
    </border>
    <border>
      <left style="medium">
        <color indexed="64"/>
      </left>
      <right style="thin">
        <color indexed="8"/>
      </right>
      <top style="thin">
        <color indexed="8"/>
      </top>
      <bottom/>
      <diagonal/>
    </border>
    <border>
      <left style="medium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/>
      <top style="thin">
        <color indexed="8"/>
      </top>
      <bottom/>
      <diagonal/>
    </border>
    <border>
      <left style="thin">
        <color indexed="8"/>
      </left>
      <right style="medium">
        <color indexed="64"/>
      </right>
      <top style="thin">
        <color indexed="8"/>
      </top>
      <bottom/>
      <diagonal/>
    </border>
    <border>
      <left style="medium">
        <color indexed="64"/>
      </left>
      <right style="thin">
        <color indexed="8"/>
      </right>
      <top style="medium">
        <color indexed="64"/>
      </top>
      <bottom style="thin">
        <color indexed="8"/>
      </bottom>
      <diagonal/>
    </border>
    <border>
      <left style="thin">
        <color indexed="8"/>
      </left>
      <right/>
      <top style="medium">
        <color indexed="64"/>
      </top>
      <bottom style="thin">
        <color indexed="8"/>
      </bottom>
      <diagonal/>
    </border>
    <border>
      <left/>
      <right/>
      <top style="medium">
        <color indexed="64"/>
      </top>
      <bottom style="thin">
        <color indexed="8"/>
      </bottom>
      <diagonal/>
    </border>
    <border>
      <left/>
      <right style="thin">
        <color indexed="8"/>
      </right>
      <top style="medium">
        <color indexed="64"/>
      </top>
      <bottom style="thin">
        <color indexed="8"/>
      </bottom>
      <diagonal/>
    </border>
    <border>
      <left style="thin">
        <color indexed="8"/>
      </left>
      <right style="medium">
        <color indexed="64"/>
      </right>
      <top style="medium">
        <color indexed="64"/>
      </top>
      <bottom style="thin">
        <color indexed="8"/>
      </bottom>
      <diagonal/>
    </border>
    <border>
      <left style="medium">
        <color indexed="64"/>
      </left>
      <right style="thin">
        <color indexed="8"/>
      </right>
      <top style="thin">
        <color indexed="8"/>
      </top>
      <bottom style="medium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medium">
        <color indexed="8"/>
      </bottom>
      <diagonal/>
    </border>
    <border>
      <left style="thin">
        <color indexed="8"/>
      </left>
      <right style="medium">
        <color indexed="64"/>
      </right>
      <top style="thin">
        <color indexed="8"/>
      </top>
      <bottom style="medium">
        <color indexed="8"/>
      </bottom>
      <diagonal/>
    </border>
    <border>
      <left style="medium">
        <color indexed="64"/>
      </left>
      <right style="medium">
        <color indexed="8"/>
      </right>
      <top style="medium">
        <color indexed="8"/>
      </top>
      <bottom style="thin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thin">
        <color indexed="8"/>
      </bottom>
      <diagonal/>
    </border>
    <border>
      <left style="medium">
        <color indexed="8"/>
      </left>
      <right style="medium">
        <color indexed="64"/>
      </right>
      <top style="medium">
        <color indexed="8"/>
      </top>
      <bottom style="thin">
        <color indexed="8"/>
      </bottom>
      <diagonal/>
    </border>
    <border>
      <left style="medium">
        <color indexed="64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 style="thin">
        <color indexed="8"/>
      </left>
      <right style="medium">
        <color indexed="64"/>
      </right>
      <top style="thin">
        <color indexed="8"/>
      </top>
      <bottom style="thin">
        <color indexed="8"/>
      </bottom>
      <diagonal/>
    </border>
    <border>
      <left style="medium">
        <color indexed="64"/>
      </left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thin">
        <color indexed="8"/>
      </left>
      <right/>
      <top style="thin">
        <color indexed="8"/>
      </top>
      <bottom style="medium">
        <color indexed="64"/>
      </bottom>
      <diagonal/>
    </border>
    <border>
      <left style="thin">
        <color indexed="8"/>
      </left>
      <right style="medium">
        <color indexed="64"/>
      </right>
      <top style="thin">
        <color indexed="8"/>
      </top>
      <bottom style="medium">
        <color indexed="64"/>
      </bottom>
      <diagonal/>
    </border>
    <border>
      <left style="medium">
        <color indexed="8"/>
      </left>
      <right style="thin">
        <color indexed="8"/>
      </right>
      <top style="medium">
        <color indexed="64"/>
      </top>
      <bottom style="thin">
        <color indexed="8"/>
      </bottom>
      <diagonal/>
    </border>
    <border>
      <left/>
      <right style="medium">
        <color indexed="64"/>
      </right>
      <top style="medium">
        <color indexed="64"/>
      </top>
      <bottom style="thin">
        <color indexed="8"/>
      </bottom>
      <diagonal/>
    </border>
    <border>
      <left style="medium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medium">
        <color indexed="8"/>
      </left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medium">
        <color indexed="64"/>
      </left>
      <right style="medium">
        <color indexed="8"/>
      </right>
      <top/>
      <bottom style="thin">
        <color indexed="8"/>
      </bottom>
      <diagonal/>
    </border>
    <border>
      <left style="medium">
        <color indexed="8"/>
      </left>
      <right style="medium">
        <color indexed="8"/>
      </right>
      <top/>
      <bottom style="thin">
        <color indexed="8"/>
      </bottom>
      <diagonal/>
    </border>
    <border>
      <left style="medium">
        <color indexed="8"/>
      </left>
      <right style="medium">
        <color indexed="64"/>
      </right>
      <top/>
      <bottom style="thin">
        <color indexed="8"/>
      </bottom>
      <diagonal/>
    </border>
    <border>
      <left style="medium">
        <color indexed="64"/>
      </left>
      <right style="thin">
        <color indexed="8"/>
      </right>
      <top style="thin">
        <color indexed="8"/>
      </top>
      <bottom style="thin">
        <color indexed="64"/>
      </bottom>
      <diagonal/>
    </border>
    <border>
      <left style="thin">
        <color indexed="8"/>
      </left>
      <right/>
      <top style="thin">
        <color indexed="8"/>
      </top>
      <bottom style="thin">
        <color indexed="64"/>
      </bottom>
      <diagonal/>
    </border>
    <border>
      <left/>
      <right style="thin">
        <color indexed="8"/>
      </right>
      <top style="thin">
        <color indexed="8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medium">
        <color indexed="64"/>
      </left>
      <right style="medium">
        <color indexed="8"/>
      </right>
      <top style="thin">
        <color indexed="8"/>
      </top>
      <bottom style="thin">
        <color indexed="8"/>
      </bottom>
      <diagonal/>
    </border>
    <border>
      <left style="medium">
        <color indexed="8"/>
      </left>
      <right style="medium">
        <color indexed="8"/>
      </right>
      <top style="thin">
        <color indexed="8"/>
      </top>
      <bottom style="thin">
        <color indexed="8"/>
      </bottom>
      <diagonal/>
    </border>
    <border>
      <left style="medium">
        <color indexed="8"/>
      </left>
      <right style="medium">
        <color indexed="64"/>
      </right>
      <top style="thin">
        <color indexed="8"/>
      </top>
      <bottom style="thin">
        <color indexed="8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8"/>
      </left>
      <right/>
      <top style="medium">
        <color indexed="64"/>
      </top>
      <bottom style="medium">
        <color indexed="64"/>
      </bottom>
      <diagonal/>
    </border>
    <border>
      <left style="medium">
        <color indexed="8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8"/>
      </left>
      <right style="medium">
        <color indexed="8"/>
      </right>
      <top style="medium">
        <color indexed="8"/>
      </top>
      <bottom style="thin">
        <color indexed="8"/>
      </bottom>
      <diagonal/>
    </border>
    <border>
      <left style="thin">
        <color indexed="8"/>
      </left>
      <right style="medium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medium">
        <color indexed="8"/>
      </right>
      <top style="thin">
        <color indexed="8"/>
      </top>
      <bottom style="medium">
        <color indexed="8"/>
      </bottom>
      <diagonal/>
    </border>
    <border>
      <left style="thin">
        <color indexed="8"/>
      </left>
      <right/>
      <top style="thin">
        <color indexed="8"/>
      </top>
      <bottom style="medium">
        <color indexed="8"/>
      </bottom>
      <diagonal/>
    </border>
    <border>
      <left/>
      <right style="thin">
        <color indexed="8"/>
      </right>
      <top style="thin">
        <color indexed="8"/>
      </top>
      <bottom style="medium">
        <color indexed="8"/>
      </bottom>
      <diagonal/>
    </border>
    <border>
      <left style="medium">
        <color indexed="64"/>
      </left>
      <right/>
      <top style="medium">
        <color indexed="8"/>
      </top>
      <bottom/>
      <diagonal/>
    </border>
    <border>
      <left/>
      <right/>
      <top style="medium">
        <color indexed="8"/>
      </top>
      <bottom/>
      <diagonal/>
    </border>
    <border>
      <left/>
      <right style="medium">
        <color indexed="64"/>
      </right>
      <top style="medium">
        <color indexed="8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64"/>
      </bottom>
      <diagonal/>
    </border>
    <border>
      <left style="medium">
        <color indexed="64"/>
      </left>
      <right style="thin">
        <color indexed="8"/>
      </right>
      <top/>
      <bottom style="medium">
        <color indexed="64"/>
      </bottom>
      <diagonal/>
    </border>
    <border>
      <left style="thin">
        <color indexed="8"/>
      </left>
      <right style="thin">
        <color indexed="8"/>
      </right>
      <top/>
      <bottom style="medium">
        <color indexed="64"/>
      </bottom>
      <diagonal/>
    </border>
    <border>
      <left style="thin">
        <color indexed="8"/>
      </left>
      <right/>
      <top style="thin">
        <color indexed="64"/>
      </top>
      <bottom style="medium">
        <color indexed="64"/>
      </bottom>
      <diagonal/>
    </border>
    <border>
      <left/>
      <right style="thin">
        <color indexed="8"/>
      </right>
      <top style="thin">
        <color indexed="64"/>
      </top>
      <bottom style="medium">
        <color indexed="64"/>
      </bottom>
      <diagonal/>
    </border>
    <border>
      <left style="thin">
        <color indexed="8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8"/>
      </bottom>
      <diagonal/>
    </border>
    <border>
      <left style="medium">
        <color indexed="64"/>
      </left>
      <right/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 style="medium">
        <color indexed="64"/>
      </left>
      <right/>
      <top style="thin">
        <color indexed="8"/>
      </top>
      <bottom style="medium">
        <color indexed="64"/>
      </bottom>
      <diagonal/>
    </border>
    <border>
      <left/>
      <right/>
      <top style="thin">
        <color indexed="8"/>
      </top>
      <bottom style="medium">
        <color indexed="64"/>
      </bottom>
      <diagonal/>
    </border>
    <border>
      <left/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thin">
        <color indexed="8"/>
      </left>
      <right/>
      <top style="thin">
        <color indexed="64"/>
      </top>
      <bottom style="thin">
        <color indexed="8"/>
      </bottom>
      <diagonal/>
    </border>
    <border>
      <left/>
      <right style="thin">
        <color indexed="8"/>
      </right>
      <top style="thin">
        <color indexed="64"/>
      </top>
      <bottom style="thin">
        <color indexed="8"/>
      </bottom>
      <diagonal/>
    </border>
    <border>
      <left style="thin">
        <color indexed="64"/>
      </left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thin">
        <color indexed="8"/>
      </left>
      <right style="medium">
        <color indexed="64"/>
      </right>
      <top style="thin">
        <color indexed="8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8"/>
      </top>
      <bottom style="medium">
        <color indexed="64"/>
      </bottom>
      <diagonal/>
    </border>
    <border>
      <left/>
      <right style="thin">
        <color indexed="8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8"/>
      </top>
      <bottom style="thin">
        <color indexed="64"/>
      </bottom>
      <diagonal/>
    </border>
    <border>
      <left/>
      <right/>
      <top style="medium">
        <color indexed="8"/>
      </top>
      <bottom style="thin">
        <color indexed="64"/>
      </bottom>
      <diagonal/>
    </border>
    <border>
      <left/>
      <right style="medium">
        <color indexed="64"/>
      </right>
      <top style="medium">
        <color indexed="8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8"/>
      </left>
      <right/>
      <top/>
      <bottom style="medium">
        <color indexed="64"/>
      </bottom>
      <diagonal/>
    </border>
    <border>
      <left style="medium">
        <color indexed="8"/>
      </left>
      <right style="medium">
        <color indexed="64"/>
      </right>
      <top/>
      <bottom style="medium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medium">
        <color indexed="64"/>
      </left>
      <right style="medium">
        <color indexed="8"/>
      </right>
      <top style="medium">
        <color indexed="64"/>
      </top>
      <bottom style="thin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64"/>
      </top>
      <bottom style="thin">
        <color indexed="8"/>
      </bottom>
      <diagonal/>
    </border>
    <border>
      <left style="medium">
        <color indexed="8"/>
      </left>
      <right style="medium">
        <color indexed="64"/>
      </right>
      <top style="medium">
        <color indexed="64"/>
      </top>
      <bottom style="thin">
        <color indexed="8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</borders>
  <cellStyleXfs count="26">
    <xf numFmtId="0" fontId="0" fillId="0" borderId="0"/>
    <xf numFmtId="164" fontId="1" fillId="0" borderId="0" applyFont="0" applyFill="0" applyBorder="0" applyAlignment="0" applyProtection="0"/>
    <xf numFmtId="43" fontId="11" fillId="0" borderId="0" applyFont="0" applyFill="0" applyBorder="0" applyAlignment="0" applyProtection="0"/>
    <xf numFmtId="43" fontId="11" fillId="0" borderId="0" applyFont="0" applyFill="0" applyBorder="0" applyAlignment="0" applyProtection="0"/>
    <xf numFmtId="0" fontId="15" fillId="0" borderId="0"/>
    <xf numFmtId="0" fontId="15" fillId="0" borderId="0"/>
    <xf numFmtId="0" fontId="15" fillId="0" borderId="0"/>
    <xf numFmtId="0" fontId="15" fillId="0" borderId="0"/>
    <xf numFmtId="0" fontId="15" fillId="0" borderId="0"/>
    <xf numFmtId="166" fontId="15" fillId="0" borderId="0" applyFill="0" applyBorder="0" applyAlignment="0" applyProtection="0"/>
    <xf numFmtId="166" fontId="15" fillId="0" borderId="0" applyFill="0" applyBorder="0" applyAlignment="0" applyProtection="0"/>
    <xf numFmtId="166" fontId="15" fillId="0" borderId="0" applyFill="0" applyBorder="0" applyAlignment="0" applyProtection="0"/>
    <xf numFmtId="166" fontId="15" fillId="0" borderId="0" applyFill="0" applyBorder="0" applyAlignment="0" applyProtection="0"/>
    <xf numFmtId="0" fontId="15" fillId="0" borderId="0"/>
    <xf numFmtId="0" fontId="15" fillId="0" borderId="0"/>
    <xf numFmtId="166" fontId="15" fillId="0" borderId="0" applyFill="0" applyBorder="0" applyAlignment="0" applyProtection="0"/>
    <xf numFmtId="166" fontId="15" fillId="0" borderId="0" applyFill="0" applyBorder="0" applyAlignment="0" applyProtection="0"/>
    <xf numFmtId="0" fontId="15" fillId="0" borderId="0"/>
    <xf numFmtId="0" fontId="15" fillId="0" borderId="0"/>
    <xf numFmtId="166" fontId="15" fillId="0" borderId="0" applyFill="0" applyBorder="0" applyAlignment="0" applyProtection="0"/>
    <xf numFmtId="0" fontId="15" fillId="0" borderId="0"/>
    <xf numFmtId="0" fontId="15" fillId="0" borderId="0"/>
    <xf numFmtId="164" fontId="15" fillId="0" borderId="0" applyFont="0" applyFill="0" applyBorder="0" applyAlignment="0" applyProtection="0"/>
    <xf numFmtId="164" fontId="15" fillId="0" borderId="0" applyFont="0" applyFill="0" applyBorder="0" applyAlignment="0" applyProtection="0"/>
    <xf numFmtId="0" fontId="15" fillId="0" borderId="0"/>
    <xf numFmtId="164" fontId="15" fillId="0" borderId="0" applyFont="0" applyFill="0" applyBorder="0" applyAlignment="0" applyProtection="0"/>
  </cellStyleXfs>
  <cellXfs count="555">
    <xf numFmtId="0" fontId="0" fillId="0" borderId="0" xfId="0"/>
    <xf numFmtId="0" fontId="3" fillId="2" borderId="6" xfId="0" applyFont="1" applyFill="1" applyBorder="1" applyAlignment="1" applyProtection="1">
      <alignment horizontal="center" vertical="center" wrapText="1"/>
      <protection locked="0"/>
    </xf>
    <xf numFmtId="49" fontId="4" fillId="2" borderId="10" xfId="0" applyNumberFormat="1" applyFont="1" applyFill="1" applyBorder="1" applyAlignment="1" applyProtection="1">
      <alignment horizontal="center" vertical="center" wrapText="1"/>
      <protection locked="0"/>
    </xf>
    <xf numFmtId="0" fontId="0" fillId="0" borderId="0" xfId="0" applyAlignment="1" applyProtection="1">
      <alignment vertical="center"/>
      <protection locked="0"/>
    </xf>
    <xf numFmtId="0" fontId="5" fillId="0" borderId="0" xfId="0" applyFont="1" applyAlignment="1" applyProtection="1">
      <alignment vertical="center"/>
      <protection locked="0"/>
    </xf>
    <xf numFmtId="0" fontId="6" fillId="2" borderId="21" xfId="0" applyFont="1" applyFill="1" applyBorder="1" applyAlignment="1" applyProtection="1">
      <alignment horizontal="center" vertical="center"/>
      <protection locked="0"/>
    </xf>
    <xf numFmtId="0" fontId="6" fillId="2" borderId="22" xfId="0" applyFont="1" applyFill="1" applyBorder="1" applyAlignment="1" applyProtection="1">
      <alignment horizontal="center" vertical="center"/>
      <protection locked="0"/>
    </xf>
    <xf numFmtId="49" fontId="9" fillId="0" borderId="24" xfId="0" applyNumberFormat="1" applyFont="1" applyBorder="1" applyAlignment="1" applyProtection="1">
      <alignment horizontal="center" vertical="center" wrapText="1"/>
      <protection locked="0"/>
    </xf>
    <xf numFmtId="0" fontId="9" fillId="0" borderId="25" xfId="0" applyFont="1" applyBorder="1" applyAlignment="1" applyProtection="1">
      <alignment horizontal="center" vertical="center" wrapText="1"/>
      <protection locked="0"/>
    </xf>
    <xf numFmtId="0" fontId="10" fillId="0" borderId="0" xfId="0" applyFont="1" applyBorder="1" applyAlignment="1" applyProtection="1">
      <alignment vertical="center" wrapText="1"/>
      <protection locked="0"/>
    </xf>
    <xf numFmtId="0" fontId="8" fillId="2" borderId="26" xfId="0" applyFont="1" applyFill="1" applyBorder="1" applyAlignment="1" applyProtection="1">
      <alignment horizontal="center" vertical="center" wrapText="1"/>
      <protection locked="0"/>
    </xf>
    <xf numFmtId="0" fontId="10" fillId="2" borderId="27" xfId="0" applyFont="1" applyFill="1" applyBorder="1" applyAlignment="1" applyProtection="1">
      <alignment horizontal="center" vertical="center"/>
      <protection locked="0"/>
    </xf>
    <xf numFmtId="0" fontId="10" fillId="2" borderId="31" xfId="0" applyFont="1" applyFill="1" applyBorder="1" applyAlignment="1" applyProtection="1">
      <alignment horizontal="center" vertical="center" wrapText="1"/>
      <protection locked="0"/>
    </xf>
    <xf numFmtId="0" fontId="10" fillId="2" borderId="32" xfId="0" applyFont="1" applyFill="1" applyBorder="1" applyAlignment="1" applyProtection="1">
      <alignment horizontal="center" vertical="center" wrapText="1"/>
      <protection locked="0"/>
    </xf>
    <xf numFmtId="0" fontId="10" fillId="2" borderId="33" xfId="0" applyFont="1" applyFill="1" applyBorder="1" applyAlignment="1" applyProtection="1">
      <alignment horizontal="center" vertical="center" wrapText="1"/>
      <protection locked="0"/>
    </xf>
    <xf numFmtId="0" fontId="12" fillId="0" borderId="35" xfId="0" applyFont="1" applyFill="1" applyBorder="1" applyAlignment="1">
      <alignment horizontal="center" vertical="center"/>
    </xf>
    <xf numFmtId="0" fontId="13" fillId="5" borderId="40" xfId="0" applyFont="1" applyFill="1" applyBorder="1" applyAlignment="1">
      <alignment horizontal="center" vertical="center"/>
    </xf>
    <xf numFmtId="0" fontId="12" fillId="0" borderId="40" xfId="0" applyFont="1" applyFill="1" applyBorder="1" applyAlignment="1">
      <alignment horizontal="center" vertical="center"/>
    </xf>
    <xf numFmtId="164" fontId="7" fillId="0" borderId="45" xfId="1" applyFont="1" applyFill="1" applyBorder="1" applyAlignment="1" applyProtection="1">
      <alignment horizontal="center" vertical="center" wrapText="1"/>
      <protection locked="0"/>
    </xf>
    <xf numFmtId="164" fontId="7" fillId="0" borderId="41" xfId="1" applyFont="1" applyBorder="1" applyAlignment="1" applyProtection="1">
      <alignment horizontal="center" vertical="center" wrapText="1"/>
      <protection locked="0"/>
    </xf>
    <xf numFmtId="164" fontId="7" fillId="0" borderId="49" xfId="1" applyFont="1" applyBorder="1" applyAlignment="1" applyProtection="1">
      <alignment horizontal="center" vertical="center" wrapText="1"/>
      <protection locked="0"/>
    </xf>
    <xf numFmtId="0" fontId="12" fillId="0" borderId="35" xfId="0" applyFont="1" applyBorder="1" applyAlignment="1">
      <alignment horizontal="center"/>
    </xf>
    <xf numFmtId="0" fontId="12" fillId="0" borderId="35" xfId="0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/>
    </xf>
    <xf numFmtId="0" fontId="13" fillId="5" borderId="35" xfId="0" applyFont="1" applyFill="1" applyBorder="1" applyAlignment="1">
      <alignment horizontal="center"/>
    </xf>
    <xf numFmtId="0" fontId="13" fillId="5" borderId="35" xfId="0" applyFont="1" applyFill="1" applyBorder="1" applyAlignment="1">
      <alignment horizontal="center" vertical="center"/>
    </xf>
    <xf numFmtId="43" fontId="12" fillId="3" borderId="40" xfId="3" applyFont="1" applyFill="1" applyBorder="1" applyAlignment="1">
      <alignment horizontal="center" vertical="center"/>
    </xf>
    <xf numFmtId="43" fontId="12" fillId="5" borderId="40" xfId="3" applyFont="1" applyFill="1" applyBorder="1" applyAlignment="1">
      <alignment horizontal="center" vertical="center"/>
    </xf>
    <xf numFmtId="43" fontId="12" fillId="0" borderId="40" xfId="3" applyFont="1" applyBorder="1" applyAlignment="1">
      <alignment horizontal="center" vertical="center"/>
    </xf>
    <xf numFmtId="43" fontId="13" fillId="0" borderId="40" xfId="3" applyFont="1" applyBorder="1" applyAlignment="1">
      <alignment horizontal="center" vertical="center"/>
    </xf>
    <xf numFmtId="43" fontId="12" fillId="4" borderId="40" xfId="3" applyFont="1" applyFill="1" applyBorder="1" applyAlignment="1">
      <alignment horizontal="center" vertical="center"/>
    </xf>
    <xf numFmtId="43" fontId="12" fillId="0" borderId="40" xfId="3" applyFont="1" applyFill="1" applyBorder="1" applyAlignment="1">
      <alignment horizontal="center" vertical="center"/>
    </xf>
    <xf numFmtId="43" fontId="12" fillId="6" borderId="40" xfId="3" applyFont="1" applyFill="1" applyBorder="1" applyAlignment="1">
      <alignment horizontal="center" vertical="center"/>
    </xf>
    <xf numFmtId="43" fontId="13" fillId="0" borderId="40" xfId="3" applyFont="1" applyFill="1" applyBorder="1" applyAlignment="1">
      <alignment vertical="center"/>
    </xf>
    <xf numFmtId="43" fontId="12" fillId="0" borderId="40" xfId="3" applyFont="1" applyFill="1" applyBorder="1" applyAlignment="1">
      <alignment vertical="center"/>
    </xf>
    <xf numFmtId="164" fontId="0" fillId="0" borderId="0" xfId="1" applyFont="1"/>
    <xf numFmtId="49" fontId="13" fillId="4" borderId="52" xfId="0" applyNumberFormat="1" applyFont="1" applyFill="1" applyBorder="1" applyAlignment="1">
      <alignment horizontal="center" vertical="center"/>
    </xf>
    <xf numFmtId="0" fontId="13" fillId="0" borderId="35" xfId="0" applyFont="1" applyBorder="1" applyAlignment="1">
      <alignment horizontal="center"/>
    </xf>
    <xf numFmtId="0" fontId="13" fillId="0" borderId="40" xfId="0" applyNumberFormat="1" applyFont="1" applyBorder="1" applyAlignment="1">
      <alignment horizontal="center"/>
    </xf>
    <xf numFmtId="0" fontId="12" fillId="0" borderId="40" xfId="0" applyFont="1" applyBorder="1" applyAlignment="1">
      <alignment horizontal="center"/>
    </xf>
    <xf numFmtId="0" fontId="0" fillId="0" borderId="40" xfId="0" applyBorder="1"/>
    <xf numFmtId="0" fontId="0" fillId="0" borderId="41" xfId="0" applyBorder="1"/>
    <xf numFmtId="49" fontId="12" fillId="0" borderId="40" xfId="0" applyNumberFormat="1" applyFont="1" applyBorder="1" applyAlignment="1">
      <alignment horizontal="center"/>
    </xf>
    <xf numFmtId="164" fontId="0" fillId="0" borderId="41" xfId="1" applyFont="1" applyBorder="1"/>
    <xf numFmtId="49" fontId="13" fillId="5" borderId="40" xfId="0" applyNumberFormat="1" applyFont="1" applyFill="1" applyBorder="1" applyAlignment="1">
      <alignment horizontal="center"/>
    </xf>
    <xf numFmtId="0" fontId="12" fillId="5" borderId="40" xfId="0" applyFont="1" applyFill="1" applyBorder="1" applyAlignment="1">
      <alignment horizontal="center"/>
    </xf>
    <xf numFmtId="0" fontId="13" fillId="0" borderId="40" xfId="0" applyNumberFormat="1" applyFont="1" applyBorder="1" applyAlignment="1">
      <alignment horizontal="center" vertical="center"/>
    </xf>
    <xf numFmtId="0" fontId="12" fillId="0" borderId="40" xfId="0" applyFont="1" applyBorder="1" applyAlignment="1">
      <alignment horizontal="center" vertical="center"/>
    </xf>
    <xf numFmtId="49" fontId="12" fillId="0" borderId="40" xfId="0" applyNumberFormat="1" applyFont="1" applyFill="1" applyBorder="1" applyAlignment="1">
      <alignment horizontal="center" vertical="center"/>
    </xf>
    <xf numFmtId="49" fontId="13" fillId="5" borderId="40" xfId="0" applyNumberFormat="1" applyFont="1" applyFill="1" applyBorder="1" applyAlignment="1">
      <alignment horizontal="center" vertical="center"/>
    </xf>
    <xf numFmtId="0" fontId="12" fillId="5" borderId="40" xfId="0" applyFont="1" applyFill="1" applyBorder="1" applyAlignment="1">
      <alignment horizontal="center" vertical="center"/>
    </xf>
    <xf numFmtId="49" fontId="13" fillId="0" borderId="40" xfId="0" applyNumberFormat="1" applyFont="1" applyBorder="1" applyAlignment="1">
      <alignment horizontal="center" vertical="center"/>
    </xf>
    <xf numFmtId="0" fontId="13" fillId="0" borderId="40" xfId="0" applyFont="1" applyBorder="1" applyAlignment="1">
      <alignment horizontal="center" vertical="center"/>
    </xf>
    <xf numFmtId="49" fontId="12" fillId="0" borderId="40" xfId="0" applyNumberFormat="1" applyFont="1" applyBorder="1" applyAlignment="1">
      <alignment horizontal="center" vertical="center"/>
    </xf>
    <xf numFmtId="0" fontId="13" fillId="4" borderId="35" xfId="0" applyFont="1" applyFill="1" applyBorder="1" applyAlignment="1">
      <alignment horizontal="center"/>
    </xf>
    <xf numFmtId="49" fontId="13" fillId="4" borderId="40" xfId="0" applyNumberFormat="1" applyFont="1" applyFill="1" applyBorder="1" applyAlignment="1">
      <alignment horizontal="center"/>
    </xf>
    <xf numFmtId="0" fontId="12" fillId="4" borderId="40" xfId="0" applyFont="1" applyFill="1" applyBorder="1" applyAlignment="1">
      <alignment horizontal="center"/>
    </xf>
    <xf numFmtId="0" fontId="13" fillId="0" borderId="40" xfId="0" applyFont="1" applyFill="1" applyBorder="1" applyAlignment="1">
      <alignment horizontal="center" vertical="center"/>
    </xf>
    <xf numFmtId="0" fontId="12" fillId="0" borderId="40" xfId="0" applyFont="1" applyFill="1" applyBorder="1" applyAlignment="1">
      <alignment vertical="center"/>
    </xf>
    <xf numFmtId="49" fontId="13" fillId="0" borderId="40" xfId="0" applyNumberFormat="1" applyFont="1" applyFill="1" applyBorder="1" applyAlignment="1">
      <alignment vertical="center"/>
    </xf>
    <xf numFmtId="43" fontId="13" fillId="5" borderId="40" xfId="3" applyFont="1" applyFill="1" applyBorder="1" applyAlignment="1">
      <alignment horizontal="center" vertical="center"/>
    </xf>
    <xf numFmtId="49" fontId="13" fillId="0" borderId="40" xfId="0" applyNumberFormat="1" applyFont="1" applyFill="1" applyBorder="1" applyAlignment="1">
      <alignment horizontal="center" vertical="center"/>
    </xf>
    <xf numFmtId="0" fontId="12" fillId="6" borderId="40" xfId="0" applyFont="1" applyFill="1" applyBorder="1" applyAlignment="1">
      <alignment horizontal="center" vertical="center"/>
    </xf>
    <xf numFmtId="0" fontId="12" fillId="0" borderId="40" xfId="0" applyFont="1" applyBorder="1" applyAlignment="1">
      <alignment vertical="center"/>
    </xf>
    <xf numFmtId="0" fontId="13" fillId="4" borderId="40" xfId="0" applyFont="1" applyFill="1" applyBorder="1" applyAlignment="1">
      <alignment horizontal="center"/>
    </xf>
    <xf numFmtId="43" fontId="12" fillId="4" borderId="40" xfId="3" applyFont="1" applyFill="1" applyBorder="1"/>
    <xf numFmtId="0" fontId="12" fillId="4" borderId="40" xfId="0" applyFont="1" applyFill="1" applyBorder="1"/>
    <xf numFmtId="43" fontId="12" fillId="0" borderId="40" xfId="3" applyFont="1" applyBorder="1"/>
    <xf numFmtId="0" fontId="12" fillId="0" borderId="35" xfId="3" applyNumberFormat="1" applyFont="1" applyFill="1" applyBorder="1" applyAlignment="1">
      <alignment horizontal="center" vertical="center"/>
    </xf>
    <xf numFmtId="0" fontId="13" fillId="0" borderId="40" xfId="3" applyNumberFormat="1" applyFont="1" applyFill="1" applyBorder="1" applyAlignment="1">
      <alignment horizontal="center" vertical="center"/>
    </xf>
    <xf numFmtId="43" fontId="12" fillId="0" borderId="40" xfId="3" applyFont="1" applyBorder="1" applyAlignment="1">
      <alignment vertical="center"/>
    </xf>
    <xf numFmtId="0" fontId="12" fillId="5" borderId="35" xfId="3" applyNumberFormat="1" applyFont="1" applyFill="1" applyBorder="1" applyAlignment="1">
      <alignment horizontal="center"/>
    </xf>
    <xf numFmtId="0" fontId="13" fillId="5" borderId="40" xfId="3" applyNumberFormat="1" applyFont="1" applyFill="1" applyBorder="1" applyAlignment="1">
      <alignment horizontal="center"/>
    </xf>
    <xf numFmtId="0" fontId="13" fillId="5" borderId="40" xfId="0" applyFont="1" applyFill="1" applyBorder="1" applyAlignment="1">
      <alignment horizontal="center"/>
    </xf>
    <xf numFmtId="43" fontId="12" fillId="5" borderId="40" xfId="3" applyFont="1" applyFill="1" applyBorder="1"/>
    <xf numFmtId="0" fontId="13" fillId="0" borderId="35" xfId="3" applyNumberFormat="1" applyFont="1" applyFill="1" applyBorder="1" applyAlignment="1">
      <alignment horizontal="center" vertical="center" wrapText="1"/>
    </xf>
    <xf numFmtId="0" fontId="12" fillId="0" borderId="35" xfId="3" applyNumberFormat="1" applyFont="1" applyFill="1" applyBorder="1" applyAlignment="1">
      <alignment horizontal="center" vertical="center" wrapText="1"/>
    </xf>
    <xf numFmtId="0" fontId="12" fillId="5" borderId="35" xfId="3" applyNumberFormat="1" applyFont="1" applyFill="1" applyBorder="1" applyAlignment="1">
      <alignment horizontal="center" vertical="center"/>
    </xf>
    <xf numFmtId="0" fontId="13" fillId="5" borderId="40" xfId="3" applyNumberFormat="1" applyFont="1" applyFill="1" applyBorder="1" applyAlignment="1">
      <alignment horizontal="center" vertical="center"/>
    </xf>
    <xf numFmtId="43" fontId="12" fillId="5" borderId="40" xfId="3" applyFont="1" applyFill="1" applyBorder="1" applyAlignment="1">
      <alignment vertical="center"/>
    </xf>
    <xf numFmtId="43" fontId="12" fillId="5" borderId="51" xfId="3" applyFont="1" applyFill="1" applyBorder="1" applyAlignment="1">
      <alignment vertical="center"/>
    </xf>
    <xf numFmtId="49" fontId="13" fillId="4" borderId="37" xfId="0" applyNumberFormat="1" applyFont="1" applyFill="1" applyBorder="1" applyAlignment="1">
      <alignment horizontal="center" vertical="center"/>
    </xf>
    <xf numFmtId="0" fontId="12" fillId="5" borderId="46" xfId="3" applyNumberFormat="1" applyFont="1" applyFill="1" applyBorder="1" applyAlignment="1">
      <alignment horizontal="center" vertical="center"/>
    </xf>
    <xf numFmtId="0" fontId="12" fillId="5" borderId="51" xfId="3" applyNumberFormat="1" applyFont="1" applyFill="1" applyBorder="1" applyAlignment="1">
      <alignment horizontal="center" vertical="center"/>
    </xf>
    <xf numFmtId="0" fontId="13" fillId="6" borderId="42" xfId="0" applyFont="1" applyFill="1" applyBorder="1" applyAlignment="1">
      <alignment horizontal="center" vertical="center"/>
    </xf>
    <xf numFmtId="0" fontId="12" fillId="0" borderId="42" xfId="0" applyFont="1" applyBorder="1" applyAlignment="1">
      <alignment horizontal="center" vertical="center"/>
    </xf>
    <xf numFmtId="0" fontId="12" fillId="4" borderId="42" xfId="3" applyNumberFormat="1" applyFont="1" applyFill="1" applyBorder="1" applyAlignment="1">
      <alignment horizontal="center"/>
    </xf>
    <xf numFmtId="0" fontId="13" fillId="6" borderId="40" xfId="0" applyFont="1" applyFill="1" applyBorder="1" applyAlignment="1">
      <alignment horizontal="center" vertical="center"/>
    </xf>
    <xf numFmtId="0" fontId="12" fillId="4" borderId="40" xfId="3" applyNumberFormat="1" applyFont="1" applyFill="1" applyBorder="1" applyAlignment="1">
      <alignment horizontal="center"/>
    </xf>
    <xf numFmtId="43" fontId="12" fillId="6" borderId="40" xfId="3" applyFont="1" applyFill="1" applyBorder="1" applyAlignment="1">
      <alignment vertical="center"/>
    </xf>
    <xf numFmtId="0" fontId="0" fillId="0" borderId="0" xfId="0" applyFont="1"/>
    <xf numFmtId="0" fontId="12" fillId="3" borderId="42" xfId="3" applyNumberFormat="1" applyFont="1" applyFill="1" applyBorder="1" applyAlignment="1">
      <alignment horizontal="center"/>
    </xf>
    <xf numFmtId="0" fontId="12" fillId="3" borderId="40" xfId="3" applyNumberFormat="1" applyFont="1" applyFill="1" applyBorder="1" applyAlignment="1">
      <alignment horizontal="center"/>
    </xf>
    <xf numFmtId="0" fontId="13" fillId="3" borderId="40" xfId="0" applyFont="1" applyFill="1" applyBorder="1" applyAlignment="1">
      <alignment horizontal="center"/>
    </xf>
    <xf numFmtId="43" fontId="12" fillId="3" borderId="40" xfId="3" applyFont="1" applyFill="1" applyBorder="1"/>
    <xf numFmtId="0" fontId="12" fillId="3" borderId="40" xfId="0" applyFont="1" applyFill="1" applyBorder="1"/>
    <xf numFmtId="43" fontId="13" fillId="5" borderId="49" xfId="3" applyFont="1" applyFill="1" applyBorder="1" applyAlignment="1">
      <alignment vertical="center"/>
    </xf>
    <xf numFmtId="164" fontId="0" fillId="0" borderId="41" xfId="1" applyFont="1" applyBorder="1" applyAlignment="1">
      <alignment vertical="center"/>
    </xf>
    <xf numFmtId="0" fontId="15" fillId="0" borderId="0" xfId="4" applyFont="1" applyFill="1" applyBorder="1" applyAlignment="1">
      <alignment horizontal="center"/>
    </xf>
    <xf numFmtId="0" fontId="16" fillId="0" borderId="0" xfId="5" applyFont="1" applyFill="1" applyBorder="1" applyAlignment="1" applyProtection="1">
      <alignment horizontal="center" vertical="center" wrapText="1"/>
      <protection locked="0"/>
    </xf>
    <xf numFmtId="0" fontId="10" fillId="7" borderId="63" xfId="6" applyFont="1" applyFill="1" applyBorder="1" applyAlignment="1" applyProtection="1">
      <alignment horizontal="center" vertical="center"/>
      <protection locked="0"/>
    </xf>
    <xf numFmtId="0" fontId="10" fillId="7" borderId="64" xfId="6" applyFont="1" applyFill="1" applyBorder="1" applyAlignment="1" applyProtection="1">
      <alignment horizontal="center" vertical="center"/>
      <protection locked="0"/>
    </xf>
    <xf numFmtId="49" fontId="7" fillId="0" borderId="24" xfId="4" applyNumberFormat="1" applyFont="1" applyBorder="1" applyAlignment="1" applyProtection="1">
      <alignment horizontal="center" vertical="center"/>
      <protection locked="0"/>
    </xf>
    <xf numFmtId="49" fontId="7" fillId="0" borderId="25" xfId="4" applyNumberFormat="1" applyFont="1" applyBorder="1" applyAlignment="1" applyProtection="1">
      <alignment horizontal="center" vertical="center"/>
      <protection locked="0"/>
    </xf>
    <xf numFmtId="0" fontId="9" fillId="0" borderId="0" xfId="7" applyFont="1"/>
    <xf numFmtId="0" fontId="17" fillId="0" borderId="0" xfId="7" applyFont="1"/>
    <xf numFmtId="0" fontId="9" fillId="0" borderId="0" xfId="7" applyFont="1" applyAlignment="1">
      <alignment horizontal="center"/>
    </xf>
    <xf numFmtId="0" fontId="7" fillId="7" borderId="65" xfId="8" applyFont="1" applyFill="1" applyBorder="1" applyAlignment="1" applyProtection="1">
      <alignment horizontal="center" vertical="center"/>
      <protection locked="0"/>
    </xf>
    <xf numFmtId="0" fontId="10" fillId="7" borderId="69" xfId="8" applyFont="1" applyFill="1" applyBorder="1" applyAlignment="1" applyProtection="1">
      <alignment horizontal="center" vertical="center" wrapText="1"/>
      <protection locked="0"/>
    </xf>
    <xf numFmtId="0" fontId="10" fillId="7" borderId="70" xfId="8" applyFont="1" applyFill="1" applyBorder="1" applyAlignment="1" applyProtection="1">
      <alignment horizontal="center" vertical="center" wrapText="1"/>
      <protection locked="0"/>
    </xf>
    <xf numFmtId="0" fontId="10" fillId="7" borderId="71" xfId="8" applyFont="1" applyFill="1" applyBorder="1" applyAlignment="1" applyProtection="1">
      <alignment horizontal="center" vertical="center"/>
      <protection locked="0"/>
    </xf>
    <xf numFmtId="0" fontId="10" fillId="7" borderId="71" xfId="8" applyFont="1" applyFill="1" applyBorder="1" applyAlignment="1" applyProtection="1">
      <alignment horizontal="center" vertical="center" wrapText="1"/>
      <protection locked="0"/>
    </xf>
    <xf numFmtId="0" fontId="10" fillId="7" borderId="72" xfId="8" applyFont="1" applyFill="1" applyBorder="1" applyAlignment="1" applyProtection="1">
      <alignment horizontal="center" vertical="center" wrapText="1"/>
      <protection locked="0"/>
    </xf>
    <xf numFmtId="0" fontId="9" fillId="3" borderId="76" xfId="8" applyFont="1" applyFill="1" applyBorder="1" applyAlignment="1">
      <alignment horizontal="center" vertical="center" wrapText="1"/>
    </xf>
    <xf numFmtId="165" fontId="9" fillId="3" borderId="77" xfId="8" applyNumberFormat="1" applyFont="1" applyFill="1" applyBorder="1" applyAlignment="1">
      <alignment vertical="center" wrapText="1"/>
    </xf>
    <xf numFmtId="166" fontId="9" fillId="3" borderId="77" xfId="9" applyFont="1" applyFill="1" applyBorder="1" applyAlignment="1" applyProtection="1">
      <alignment horizontal="center" vertical="center" wrapText="1"/>
    </xf>
    <xf numFmtId="167" fontId="9" fillId="3" borderId="77" xfId="9" applyNumberFormat="1" applyFont="1" applyFill="1" applyBorder="1" applyAlignment="1" applyProtection="1">
      <alignment horizontal="center" vertical="center"/>
    </xf>
    <xf numFmtId="166" fontId="9" fillId="3" borderId="77" xfId="9" applyFont="1" applyFill="1" applyBorder="1" applyAlignment="1" applyProtection="1">
      <alignment horizontal="center" vertical="center"/>
    </xf>
    <xf numFmtId="166" fontId="9" fillId="3" borderId="79" xfId="9" applyFont="1" applyFill="1" applyBorder="1" applyAlignment="1" applyProtection="1">
      <alignment vertical="center"/>
    </xf>
    <xf numFmtId="0" fontId="15" fillId="0" borderId="80" xfId="8" applyFont="1" applyFill="1" applyBorder="1"/>
    <xf numFmtId="165" fontId="9" fillId="0" borderId="81" xfId="8" applyNumberFormat="1" applyFont="1" applyFill="1" applyBorder="1" applyAlignment="1">
      <alignment vertical="center" wrapText="1"/>
    </xf>
    <xf numFmtId="166" fontId="9" fillId="0" borderId="81" xfId="9" applyFont="1" applyFill="1" applyBorder="1" applyAlignment="1" applyProtection="1">
      <alignment horizontal="center" vertical="center" wrapText="1"/>
    </xf>
    <xf numFmtId="166" fontId="9" fillId="0" borderId="83" xfId="9" applyFont="1" applyFill="1" applyBorder="1" applyAlignment="1" applyProtection="1">
      <alignment horizontal="center"/>
    </xf>
    <xf numFmtId="0" fontId="15" fillId="0" borderId="0" xfId="7" applyBorder="1"/>
    <xf numFmtId="0" fontId="15" fillId="0" borderId="0" xfId="7" applyBorder="1" applyAlignment="1">
      <alignment horizontal="center"/>
    </xf>
    <xf numFmtId="166" fontId="9" fillId="0" borderId="85" xfId="10" applyNumberFormat="1" applyFont="1" applyFill="1" applyBorder="1" applyAlignment="1" applyProtection="1">
      <alignment horizontal="center" vertical="center" wrapText="1"/>
      <protection locked="0"/>
    </xf>
    <xf numFmtId="166" fontId="9" fillId="0" borderId="79" xfId="10" applyFont="1" applyFill="1" applyBorder="1" applyAlignment="1" applyProtection="1">
      <alignment horizontal="center" vertical="center" wrapText="1"/>
      <protection locked="0"/>
    </xf>
    <xf numFmtId="166" fontId="7" fillId="0" borderId="83" xfId="10" applyFont="1" applyFill="1" applyBorder="1" applyAlignment="1" applyProtection="1">
      <alignment horizontal="center" vertical="center" wrapText="1"/>
      <protection locked="0"/>
    </xf>
    <xf numFmtId="0" fontId="10" fillId="0" borderId="0" xfId="6" applyFont="1" applyFill="1" applyBorder="1" applyAlignment="1" applyProtection="1">
      <alignment horizontal="right" vertical="center"/>
      <protection locked="0"/>
    </xf>
    <xf numFmtId="166" fontId="7" fillId="0" borderId="0" xfId="10" applyFont="1" applyFill="1" applyBorder="1" applyAlignment="1" applyProtection="1">
      <alignment horizontal="center" vertical="center" wrapText="1"/>
      <protection locked="0"/>
    </xf>
    <xf numFmtId="43" fontId="10" fillId="7" borderId="69" xfId="2" applyFont="1" applyFill="1" applyBorder="1" applyAlignment="1" applyProtection="1">
      <alignment horizontal="center" vertical="center" wrapText="1"/>
      <protection locked="0"/>
    </xf>
    <xf numFmtId="43" fontId="10" fillId="7" borderId="72" xfId="2" applyFont="1" applyFill="1" applyBorder="1" applyAlignment="1" applyProtection="1">
      <alignment horizontal="center" vertical="center" wrapText="1"/>
      <protection locked="0"/>
    </xf>
    <xf numFmtId="0" fontId="9" fillId="3" borderId="91" xfId="8" applyFont="1" applyFill="1" applyBorder="1" applyAlignment="1">
      <alignment horizontal="center" vertical="center" wrapText="1"/>
    </xf>
    <xf numFmtId="0" fontId="9" fillId="0" borderId="40" xfId="7" applyNumberFormat="1" applyFont="1" applyBorder="1" applyAlignment="1">
      <alignment horizontal="center" vertical="center"/>
    </xf>
    <xf numFmtId="0" fontId="9" fillId="0" borderId="94" xfId="7" applyFont="1" applyBorder="1" applyAlignment="1">
      <alignment horizontal="center" vertical="center"/>
    </xf>
    <xf numFmtId="168" fontId="9" fillId="8" borderId="94" xfId="7" applyNumberFormat="1" applyFont="1" applyFill="1" applyBorder="1" applyAlignment="1">
      <alignment vertical="center"/>
    </xf>
    <xf numFmtId="169" fontId="9" fillId="0" borderId="40" xfId="7" applyNumberFormat="1" applyFont="1" applyFill="1" applyBorder="1" applyAlignment="1">
      <alignment vertical="center"/>
    </xf>
    <xf numFmtId="43" fontId="9" fillId="0" borderId="79" xfId="2" applyFont="1" applyFill="1" applyBorder="1" applyAlignment="1" applyProtection="1">
      <alignment horizontal="center" vertical="center"/>
    </xf>
    <xf numFmtId="0" fontId="9" fillId="0" borderId="42" xfId="7" applyFont="1" applyBorder="1" applyAlignment="1">
      <alignment horizontal="center" vertical="center"/>
    </xf>
    <xf numFmtId="0" fontId="9" fillId="0" borderId="40" xfId="7" applyFont="1" applyBorder="1" applyAlignment="1">
      <alignment horizontal="center" vertical="center"/>
    </xf>
    <xf numFmtId="168" fontId="9" fillId="8" borderId="40" xfId="7" applyNumberFormat="1" applyFont="1" applyFill="1" applyBorder="1" applyAlignment="1">
      <alignment horizontal="right" vertical="center"/>
    </xf>
    <xf numFmtId="49" fontId="9" fillId="0" borderId="7" xfId="7" applyNumberFormat="1" applyFont="1" applyBorder="1" applyAlignment="1">
      <alignment horizontal="left" vertical="center"/>
    </xf>
    <xf numFmtId="0" fontId="9" fillId="0" borderId="51" xfId="7" applyFont="1" applyBorder="1" applyAlignment="1">
      <alignment horizontal="center" vertical="center"/>
    </xf>
    <xf numFmtId="169" fontId="9" fillId="0" borderId="51" xfId="7" applyNumberFormat="1" applyFont="1" applyBorder="1" applyAlignment="1">
      <alignment vertical="center"/>
    </xf>
    <xf numFmtId="169" fontId="9" fillId="0" borderId="51" xfId="7" applyNumberFormat="1" applyFont="1" applyFill="1" applyBorder="1" applyAlignment="1">
      <alignment vertical="center"/>
    </xf>
    <xf numFmtId="43" fontId="9" fillId="0" borderId="49" xfId="2" applyFont="1" applyBorder="1" applyAlignment="1">
      <alignment horizontal="center" vertical="center"/>
    </xf>
    <xf numFmtId="43" fontId="9" fillId="0" borderId="103" xfId="2" applyFont="1" applyFill="1" applyBorder="1" applyAlignment="1" applyProtection="1">
      <alignment horizontal="center" vertical="center"/>
    </xf>
    <xf numFmtId="43" fontId="9" fillId="0" borderId="104" xfId="2" applyFont="1" applyFill="1" applyBorder="1" applyAlignment="1" applyProtection="1">
      <alignment horizontal="center" vertical="center"/>
    </xf>
    <xf numFmtId="43" fontId="7" fillId="0" borderId="105" xfId="2" applyFont="1" applyFill="1" applyBorder="1" applyAlignment="1" applyProtection="1">
      <alignment horizontal="center" vertical="center"/>
    </xf>
    <xf numFmtId="0" fontId="7" fillId="0" borderId="0" xfId="11" applyNumberFormat="1" applyFont="1" applyFill="1" applyBorder="1" applyAlignment="1" applyProtection="1">
      <alignment horizontal="right" wrapText="1"/>
    </xf>
    <xf numFmtId="166" fontId="7" fillId="0" borderId="0" xfId="12" applyFont="1" applyFill="1" applyBorder="1" applyAlignment="1" applyProtection="1">
      <alignment horizontal="right"/>
    </xf>
    <xf numFmtId="170" fontId="9" fillId="3" borderId="111" xfId="2" applyNumberFormat="1" applyFont="1" applyFill="1" applyBorder="1" applyAlignment="1">
      <alignment horizontal="right" vertical="center"/>
    </xf>
    <xf numFmtId="164" fontId="9" fillId="3" borderId="40" xfId="2" applyNumberFormat="1" applyFont="1" applyFill="1" applyBorder="1" applyAlignment="1">
      <alignment vertical="center"/>
    </xf>
    <xf numFmtId="170" fontId="9" fillId="3" borderId="77" xfId="2" applyNumberFormat="1" applyFont="1" applyFill="1" applyBorder="1" applyAlignment="1" applyProtection="1">
      <alignment horizontal="right" vertical="center"/>
    </xf>
    <xf numFmtId="170" fontId="9" fillId="3" borderId="77" xfId="2" applyNumberFormat="1" applyFont="1" applyFill="1" applyBorder="1" applyAlignment="1" applyProtection="1">
      <alignment horizontal="center" vertical="center"/>
    </xf>
    <xf numFmtId="0" fontId="9" fillId="3" borderId="76" xfId="13" applyFont="1" applyFill="1" applyBorder="1" applyAlignment="1">
      <alignment horizontal="center"/>
    </xf>
    <xf numFmtId="0" fontId="9" fillId="3" borderId="77" xfId="13" applyFont="1" applyFill="1" applyBorder="1"/>
    <xf numFmtId="0" fontId="9" fillId="3" borderId="77" xfId="13" applyFont="1" applyFill="1" applyBorder="1" applyAlignment="1">
      <alignment horizontal="center"/>
    </xf>
    <xf numFmtId="170" fontId="9" fillId="3" borderId="77" xfId="2" applyNumberFormat="1" applyFont="1" applyFill="1" applyBorder="1" applyAlignment="1" applyProtection="1"/>
    <xf numFmtId="0" fontId="9" fillId="3" borderId="76" xfId="13" applyFont="1" applyFill="1" applyBorder="1" applyAlignment="1">
      <alignment horizontal="center" vertical="center"/>
    </xf>
    <xf numFmtId="0" fontId="9" fillId="3" borderId="77" xfId="13" applyFont="1" applyFill="1" applyBorder="1" applyAlignment="1">
      <alignment horizontal="center" vertical="center"/>
    </xf>
    <xf numFmtId="170" fontId="9" fillId="3" borderId="77" xfId="2" applyNumberFormat="1" applyFont="1" applyFill="1" applyBorder="1" applyAlignment="1" applyProtection="1">
      <alignment vertical="center"/>
    </xf>
    <xf numFmtId="166" fontId="9" fillId="3" borderId="111" xfId="9" applyFont="1" applyFill="1" applyBorder="1" applyAlignment="1" applyProtection="1">
      <alignment horizontal="center" vertical="center" wrapText="1"/>
    </xf>
    <xf numFmtId="170" fontId="9" fillId="3" borderId="111" xfId="2" applyNumberFormat="1" applyFont="1" applyFill="1" applyBorder="1" applyAlignment="1" applyProtection="1">
      <alignment horizontal="right" vertical="center"/>
    </xf>
    <xf numFmtId="164" fontId="9" fillId="3" borderId="14" xfId="2" applyNumberFormat="1" applyFont="1" applyFill="1" applyBorder="1" applyAlignment="1">
      <alignment vertical="center"/>
    </xf>
    <xf numFmtId="0" fontId="9" fillId="0" borderId="112" xfId="8" applyFont="1" applyFill="1" applyBorder="1" applyAlignment="1">
      <alignment horizontal="center" vertical="center" wrapText="1"/>
    </xf>
    <xf numFmtId="165" fontId="9" fillId="0" borderId="113" xfId="8" applyNumberFormat="1" applyFont="1" applyFill="1" applyBorder="1" applyAlignment="1">
      <alignment vertical="center" wrapText="1"/>
    </xf>
    <xf numFmtId="166" fontId="9" fillId="0" borderId="113" xfId="9" applyFont="1" applyFill="1" applyBorder="1" applyAlignment="1" applyProtection="1">
      <alignment horizontal="center" vertical="center" wrapText="1"/>
    </xf>
    <xf numFmtId="171" fontId="9" fillId="8" borderId="113" xfId="7" applyNumberFormat="1" applyFont="1" applyFill="1" applyBorder="1" applyAlignment="1">
      <alignment horizontal="right"/>
    </xf>
    <xf numFmtId="166" fontId="9" fillId="0" borderId="116" xfId="9" applyFont="1" applyFill="1" applyBorder="1" applyAlignment="1" applyProtection="1">
      <alignment vertical="center"/>
    </xf>
    <xf numFmtId="0" fontId="9" fillId="3" borderId="76" xfId="14" applyFont="1" applyFill="1" applyBorder="1" applyAlignment="1">
      <alignment horizontal="center" vertical="center" wrapText="1"/>
    </xf>
    <xf numFmtId="165" fontId="9" fillId="3" borderId="77" xfId="14" applyNumberFormat="1" applyFont="1" applyFill="1" applyBorder="1" applyAlignment="1">
      <alignment horizontal="center" vertical="center" wrapText="1"/>
    </xf>
    <xf numFmtId="166" fontId="9" fillId="3" borderId="77" xfId="15" applyFont="1" applyFill="1" applyBorder="1" applyAlignment="1" applyProtection="1">
      <alignment horizontal="center" vertical="center" wrapText="1"/>
    </xf>
    <xf numFmtId="167" fontId="9" fillId="3" borderId="77" xfId="16" applyNumberFormat="1" applyFont="1" applyFill="1" applyBorder="1" applyAlignment="1" applyProtection="1">
      <alignment horizontal="center" vertical="center"/>
    </xf>
    <xf numFmtId="0" fontId="9" fillId="0" borderId="120" xfId="8" applyFont="1" applyFill="1" applyBorder="1" applyAlignment="1">
      <alignment horizontal="center" vertical="center" wrapText="1"/>
    </xf>
    <xf numFmtId="0" fontId="9" fillId="0" borderId="125" xfId="8" applyFont="1" applyFill="1" applyBorder="1" applyAlignment="1">
      <alignment horizontal="center" vertical="center" wrapText="1"/>
    </xf>
    <xf numFmtId="166" fontId="9" fillId="0" borderId="83" xfId="9" applyFont="1" applyFill="1" applyBorder="1" applyAlignment="1" applyProtection="1">
      <alignment vertical="center"/>
    </xf>
    <xf numFmtId="170" fontId="9" fillId="3" borderId="111" xfId="2" applyNumberFormat="1" applyFont="1" applyFill="1" applyBorder="1" applyAlignment="1">
      <alignment horizontal="right"/>
    </xf>
    <xf numFmtId="166" fontId="9" fillId="3" borderId="126" xfId="9" applyFont="1" applyFill="1" applyBorder="1" applyAlignment="1" applyProtection="1">
      <alignment vertical="center"/>
    </xf>
    <xf numFmtId="0" fontId="9" fillId="0" borderId="7" xfId="8" applyFont="1" applyFill="1" applyBorder="1" applyAlignment="1">
      <alignment horizontal="center" vertical="center" wrapText="1"/>
    </xf>
    <xf numFmtId="0" fontId="9" fillId="0" borderId="127" xfId="8" applyFont="1" applyFill="1" applyBorder="1" applyAlignment="1" applyProtection="1">
      <alignment horizontal="center" vertical="center" wrapText="1"/>
      <protection locked="0"/>
    </xf>
    <xf numFmtId="171" fontId="9" fillId="3" borderId="111" xfId="7" applyNumberFormat="1" applyFont="1" applyFill="1" applyBorder="1" applyAlignment="1">
      <alignment horizontal="right"/>
    </xf>
    <xf numFmtId="166" fontId="9" fillId="0" borderId="77" xfId="9" applyFont="1" applyFill="1" applyBorder="1" applyAlignment="1" applyProtection="1">
      <alignment horizontal="center" vertical="center" wrapText="1"/>
    </xf>
    <xf numFmtId="170" fontId="9" fillId="8" borderId="111" xfId="2" applyNumberFormat="1" applyFont="1" applyFill="1" applyBorder="1" applyAlignment="1">
      <alignment horizontal="right"/>
    </xf>
    <xf numFmtId="164" fontId="9" fillId="0" borderId="40" xfId="2" applyNumberFormat="1" applyFont="1" applyFill="1" applyBorder="1" applyAlignment="1">
      <alignment vertical="center"/>
    </xf>
    <xf numFmtId="166" fontId="9" fillId="0" borderId="111" xfId="9" applyFont="1" applyFill="1" applyBorder="1" applyAlignment="1" applyProtection="1">
      <alignment horizontal="center" vertical="center" wrapText="1"/>
    </xf>
    <xf numFmtId="43" fontId="9" fillId="0" borderId="126" xfId="2" applyFont="1" applyFill="1" applyBorder="1" applyAlignment="1" applyProtection="1">
      <alignment horizontal="center" vertical="center"/>
    </xf>
    <xf numFmtId="0" fontId="9" fillId="0" borderId="76" xfId="8" applyFont="1" applyFill="1" applyBorder="1" applyAlignment="1">
      <alignment horizontal="center" vertical="center" wrapText="1"/>
    </xf>
    <xf numFmtId="165" fontId="9" fillId="0" borderId="77" xfId="8" applyNumberFormat="1" applyFont="1" applyFill="1" applyBorder="1" applyAlignment="1">
      <alignment horizontal="center" vertical="center" wrapText="1"/>
    </xf>
    <xf numFmtId="0" fontId="9" fillId="0" borderId="118" xfId="8" applyFont="1" applyFill="1" applyBorder="1" applyAlignment="1">
      <alignment horizontal="center" vertical="center" wrapText="1"/>
    </xf>
    <xf numFmtId="43" fontId="9" fillId="0" borderId="116" xfId="2" applyFont="1" applyFill="1" applyBorder="1" applyAlignment="1" applyProtection="1">
      <alignment horizontal="center" vertical="center"/>
    </xf>
    <xf numFmtId="167" fontId="9" fillId="0" borderId="77" xfId="9" applyNumberFormat="1" applyFont="1" applyFill="1" applyBorder="1" applyAlignment="1" applyProtection="1">
      <alignment horizontal="center" vertical="center"/>
    </xf>
    <xf numFmtId="166" fontId="9" fillId="0" borderId="77" xfId="9" applyFont="1" applyFill="1" applyBorder="1" applyAlignment="1" applyProtection="1">
      <alignment horizontal="center" vertical="center"/>
    </xf>
    <xf numFmtId="166" fontId="9" fillId="0" borderId="79" xfId="9" applyFont="1" applyFill="1" applyBorder="1" applyAlignment="1" applyProtection="1">
      <alignment vertical="center"/>
    </xf>
    <xf numFmtId="165" fontId="9" fillId="0" borderId="77" xfId="8" applyNumberFormat="1" applyFont="1" applyFill="1" applyBorder="1" applyAlignment="1">
      <alignment vertical="center" wrapText="1"/>
    </xf>
    <xf numFmtId="0" fontId="15" fillId="0" borderId="0" xfId="17" applyBorder="1"/>
    <xf numFmtId="0" fontId="15" fillId="0" borderId="0" xfId="17" applyBorder="1" applyAlignment="1">
      <alignment horizontal="center"/>
    </xf>
    <xf numFmtId="0" fontId="9" fillId="3" borderId="35" xfId="8" applyFont="1" applyFill="1" applyBorder="1" applyAlignment="1">
      <alignment horizontal="center" vertical="center" wrapText="1"/>
    </xf>
    <xf numFmtId="0" fontId="9" fillId="3" borderId="40" xfId="0" applyFont="1" applyFill="1" applyBorder="1"/>
    <xf numFmtId="0" fontId="9" fillId="3" borderId="40" xfId="18" applyFont="1" applyFill="1" applyBorder="1" applyAlignment="1">
      <alignment horizontal="center"/>
    </xf>
    <xf numFmtId="167" fontId="9" fillId="3" borderId="40" xfId="19" applyNumberFormat="1" applyFont="1" applyFill="1" applyBorder="1" applyAlignment="1" applyProtection="1"/>
    <xf numFmtId="43" fontId="9" fillId="3" borderId="40" xfId="2" applyFont="1" applyFill="1" applyBorder="1" applyAlignment="1" applyProtection="1">
      <alignment vertical="center"/>
    </xf>
    <xf numFmtId="166" fontId="9" fillId="3" borderId="41" xfId="9" applyFont="1" applyFill="1" applyBorder="1" applyAlignment="1" applyProtection="1">
      <alignment vertical="center"/>
    </xf>
    <xf numFmtId="171" fontId="9" fillId="0" borderId="113" xfId="7" applyNumberFormat="1" applyFont="1" applyFill="1" applyBorder="1" applyAlignment="1">
      <alignment horizontal="right"/>
    </xf>
    <xf numFmtId="0" fontId="10" fillId="7" borderId="80" xfId="8" applyFont="1" applyFill="1" applyBorder="1" applyAlignment="1" applyProtection="1">
      <alignment horizontal="center" vertical="center" wrapText="1"/>
      <protection locked="0"/>
    </xf>
    <xf numFmtId="0" fontId="10" fillId="7" borderId="81" xfId="8" applyFont="1" applyFill="1" applyBorder="1" applyAlignment="1" applyProtection="1">
      <alignment horizontal="center" vertical="center"/>
      <protection locked="0"/>
    </xf>
    <xf numFmtId="0" fontId="10" fillId="7" borderId="81" xfId="8" applyFont="1" applyFill="1" applyBorder="1" applyAlignment="1" applyProtection="1">
      <alignment horizontal="center" vertical="center" wrapText="1"/>
      <protection locked="0"/>
    </xf>
    <xf numFmtId="0" fontId="10" fillId="7" borderId="83" xfId="8" applyFont="1" applyFill="1" applyBorder="1" applyAlignment="1" applyProtection="1">
      <alignment horizontal="center" vertical="center" wrapText="1"/>
      <protection locked="0"/>
    </xf>
    <xf numFmtId="0" fontId="9" fillId="0" borderId="35" xfId="20" applyFont="1" applyBorder="1" applyAlignment="1">
      <alignment horizontal="center"/>
    </xf>
    <xf numFmtId="0" fontId="9" fillId="0" borderId="40" xfId="21" applyFont="1" applyFill="1" applyBorder="1" applyAlignment="1">
      <alignment horizontal="center"/>
    </xf>
    <xf numFmtId="172" fontId="9" fillId="0" borderId="40" xfId="22" applyNumberFormat="1" applyFont="1" applyFill="1" applyBorder="1" applyAlignment="1">
      <alignment horizontal="right"/>
    </xf>
    <xf numFmtId="164" fontId="9" fillId="0" borderId="40" xfId="23" applyFont="1" applyFill="1" applyBorder="1" applyAlignment="1">
      <alignment vertical="center"/>
    </xf>
    <xf numFmtId="169" fontId="9" fillId="0" borderId="41" xfId="17" applyNumberFormat="1" applyFont="1" applyBorder="1"/>
    <xf numFmtId="170" fontId="9" fillId="0" borderId="40" xfId="2" applyNumberFormat="1" applyFont="1" applyFill="1" applyBorder="1" applyAlignment="1">
      <alignment horizontal="right"/>
    </xf>
    <xf numFmtId="0" fontId="9" fillId="0" borderId="134" xfId="20" applyFont="1" applyBorder="1" applyAlignment="1">
      <alignment horizontal="center"/>
    </xf>
    <xf numFmtId="0" fontId="9" fillId="0" borderId="135" xfId="21" applyFont="1" applyFill="1" applyBorder="1" applyAlignment="1">
      <alignment horizontal="center"/>
    </xf>
    <xf numFmtId="172" fontId="9" fillId="0" borderId="135" xfId="22" applyNumberFormat="1" applyFont="1" applyFill="1" applyBorder="1" applyAlignment="1">
      <alignment horizontal="right"/>
    </xf>
    <xf numFmtId="164" fontId="9" fillId="0" borderId="135" xfId="23" applyFont="1" applyFill="1" applyBorder="1" applyAlignment="1">
      <alignment vertical="center"/>
    </xf>
    <xf numFmtId="169" fontId="9" fillId="0" borderId="136" xfId="17" applyNumberFormat="1" applyFont="1" applyBorder="1"/>
    <xf numFmtId="0" fontId="9" fillId="0" borderId="137" xfId="17" applyFont="1" applyFill="1" applyBorder="1" applyAlignment="1">
      <alignment horizontal="center"/>
    </xf>
    <xf numFmtId="49" fontId="15" fillId="0" borderId="51" xfId="17" applyNumberFormat="1" applyFont="1" applyBorder="1" applyAlignment="1">
      <alignment horizontal="left"/>
    </xf>
    <xf numFmtId="169" fontId="9" fillId="0" borderId="51" xfId="17" applyNumberFormat="1" applyFont="1" applyBorder="1"/>
    <xf numFmtId="169" fontId="9" fillId="0" borderId="51" xfId="17" applyNumberFormat="1" applyFont="1" applyFill="1" applyBorder="1"/>
    <xf numFmtId="169" fontId="9" fillId="0" borderId="49" xfId="17" applyNumberFormat="1" applyFont="1" applyBorder="1"/>
    <xf numFmtId="0" fontId="15" fillId="0" borderId="0" xfId="7"/>
    <xf numFmtId="0" fontId="15" fillId="0" borderId="0" xfId="7" applyAlignment="1">
      <alignment horizontal="center"/>
    </xf>
    <xf numFmtId="0" fontId="7" fillId="7" borderId="133" xfId="8" applyFont="1" applyFill="1" applyBorder="1" applyAlignment="1" applyProtection="1">
      <alignment horizontal="center" vertical="center"/>
      <protection locked="0"/>
    </xf>
    <xf numFmtId="43" fontId="10" fillId="7" borderId="45" xfId="2" applyFont="1" applyFill="1" applyBorder="1" applyAlignment="1" applyProtection="1">
      <alignment horizontal="center" vertical="center" wrapText="1"/>
      <protection locked="0"/>
    </xf>
    <xf numFmtId="0" fontId="10" fillId="7" borderId="51" xfId="8" applyFont="1" applyFill="1" applyBorder="1" applyAlignment="1" applyProtection="1">
      <alignment horizontal="center" vertical="center"/>
      <protection locked="0"/>
    </xf>
    <xf numFmtId="0" fontId="10" fillId="7" borderId="51" xfId="8" applyFont="1" applyFill="1" applyBorder="1" applyAlignment="1" applyProtection="1">
      <alignment horizontal="center" vertical="center" wrapText="1"/>
      <protection locked="0"/>
    </xf>
    <xf numFmtId="43" fontId="10" fillId="7" borderId="49" xfId="2" applyFont="1" applyFill="1" applyBorder="1" applyAlignment="1" applyProtection="1">
      <alignment horizontal="center" vertical="center" wrapText="1"/>
      <protection locked="0"/>
    </xf>
    <xf numFmtId="0" fontId="9" fillId="3" borderId="35" xfId="7" applyFont="1" applyFill="1" applyBorder="1" applyAlignment="1">
      <alignment horizontal="center" vertical="center"/>
    </xf>
    <xf numFmtId="0" fontId="9" fillId="3" borderId="40" xfId="7" applyNumberFormat="1" applyFont="1" applyFill="1" applyBorder="1" applyAlignment="1">
      <alignment horizontal="center" vertical="center"/>
    </xf>
    <xf numFmtId="0" fontId="9" fillId="3" borderId="40" xfId="7" applyFont="1" applyFill="1" applyBorder="1" applyAlignment="1">
      <alignment horizontal="center" vertical="center"/>
    </xf>
    <xf numFmtId="170" fontId="9" fillId="3" borderId="40" xfId="2" applyNumberFormat="1" applyFont="1" applyFill="1" applyBorder="1" applyAlignment="1">
      <alignment horizontal="right" vertical="center"/>
    </xf>
    <xf numFmtId="43" fontId="9" fillId="3" borderId="40" xfId="2" applyFont="1" applyFill="1" applyBorder="1" applyAlignment="1">
      <alignment vertical="center"/>
    </xf>
    <xf numFmtId="43" fontId="9" fillId="3" borderId="41" xfId="2" applyFont="1" applyFill="1" applyBorder="1" applyAlignment="1">
      <alignment horizontal="center" vertical="center"/>
    </xf>
    <xf numFmtId="0" fontId="9" fillId="0" borderId="137" xfId="0" applyFont="1" applyFill="1" applyBorder="1" applyAlignment="1">
      <alignment horizontal="center"/>
    </xf>
    <xf numFmtId="0" fontId="9" fillId="0" borderId="51" xfId="0" applyFont="1" applyFill="1" applyBorder="1" applyAlignment="1">
      <alignment horizontal="center"/>
    </xf>
    <xf numFmtId="43" fontId="9" fillId="0" borderId="51" xfId="2" applyFont="1" applyFill="1" applyBorder="1" applyAlignment="1" applyProtection="1"/>
    <xf numFmtId="43" fontId="9" fillId="0" borderId="49" xfId="2" applyFont="1" applyFill="1" applyBorder="1" applyAlignment="1" applyProtection="1">
      <alignment horizontal="center" vertical="center"/>
    </xf>
    <xf numFmtId="43" fontId="9" fillId="0" borderId="69" xfId="2" applyFont="1" applyFill="1" applyBorder="1" applyAlignment="1" applyProtection="1">
      <alignment horizontal="center" vertical="center"/>
    </xf>
    <xf numFmtId="166" fontId="9" fillId="3" borderId="77" xfId="9" applyNumberFormat="1" applyFont="1" applyFill="1" applyBorder="1" applyAlignment="1" applyProtection="1">
      <alignment horizontal="center" vertical="center"/>
    </xf>
    <xf numFmtId="0" fontId="10" fillId="7" borderId="140" xfId="8" applyFont="1" applyFill="1" applyBorder="1" applyAlignment="1" applyProtection="1">
      <alignment horizontal="center" vertical="center"/>
      <protection locked="0"/>
    </xf>
    <xf numFmtId="0" fontId="10" fillId="7" borderId="140" xfId="8" applyFont="1" applyFill="1" applyBorder="1" applyAlignment="1" applyProtection="1">
      <alignment horizontal="center" vertical="center" wrapText="1"/>
      <protection locked="0"/>
    </xf>
    <xf numFmtId="0" fontId="10" fillId="7" borderId="64" xfId="8" applyFont="1" applyFill="1" applyBorder="1" applyAlignment="1" applyProtection="1">
      <alignment horizontal="center" vertical="center" wrapText="1"/>
      <protection locked="0"/>
    </xf>
    <xf numFmtId="0" fontId="9" fillId="0" borderId="80" xfId="8" applyFont="1" applyFill="1" applyBorder="1" applyAlignment="1">
      <alignment horizontal="center" vertical="center" wrapText="1"/>
    </xf>
    <xf numFmtId="167" fontId="9" fillId="0" borderId="81" xfId="9" applyNumberFormat="1" applyFont="1" applyFill="1" applyBorder="1" applyAlignment="1" applyProtection="1">
      <alignment horizontal="center" vertical="center"/>
    </xf>
    <xf numFmtId="166" fontId="9" fillId="0" borderId="81" xfId="9" applyFont="1" applyFill="1" applyBorder="1" applyAlignment="1" applyProtection="1">
      <alignment horizontal="center" vertical="center"/>
    </xf>
    <xf numFmtId="0" fontId="9" fillId="0" borderId="35" xfId="8" applyFont="1" applyFill="1" applyBorder="1" applyAlignment="1">
      <alignment horizontal="center" vertical="center" wrapText="1"/>
    </xf>
    <xf numFmtId="0" fontId="9" fillId="0" borderId="40" xfId="24" applyFont="1" applyFill="1" applyBorder="1"/>
    <xf numFmtId="166" fontId="9" fillId="0" borderId="40" xfId="9" applyFont="1" applyFill="1" applyBorder="1" applyAlignment="1" applyProtection="1">
      <alignment horizontal="center" vertical="center" wrapText="1"/>
    </xf>
    <xf numFmtId="170" fontId="9" fillId="0" borderId="40" xfId="2" applyNumberFormat="1" applyFont="1" applyFill="1" applyBorder="1" applyAlignment="1" applyProtection="1">
      <alignment horizontal="right" vertical="center"/>
    </xf>
    <xf numFmtId="43" fontId="9" fillId="0" borderId="40" xfId="2" applyFont="1" applyFill="1" applyBorder="1" applyAlignment="1" applyProtection="1">
      <alignment vertical="center"/>
    </xf>
    <xf numFmtId="166" fontId="9" fillId="0" borderId="41" xfId="9" applyFont="1" applyFill="1" applyBorder="1" applyAlignment="1" applyProtection="1">
      <alignment vertical="center"/>
    </xf>
    <xf numFmtId="0" fontId="9" fillId="0" borderId="35" xfId="18" applyFont="1" applyFill="1" applyBorder="1" applyAlignment="1">
      <alignment horizontal="center"/>
    </xf>
    <xf numFmtId="0" fontId="9" fillId="0" borderId="40" xfId="18" applyFont="1" applyFill="1" applyBorder="1" applyAlignment="1">
      <alignment horizontal="center"/>
    </xf>
    <xf numFmtId="170" fontId="9" fillId="0" borderId="40" xfId="2" applyNumberFormat="1" applyFont="1" applyFill="1" applyBorder="1" applyAlignment="1" applyProtection="1"/>
    <xf numFmtId="166" fontId="9" fillId="0" borderId="41" xfId="19" applyFont="1" applyFill="1" applyBorder="1" applyAlignment="1" applyProtection="1">
      <alignment horizontal="center"/>
    </xf>
    <xf numFmtId="166" fontId="9" fillId="0" borderId="40" xfId="16" applyFont="1" applyFill="1" applyBorder="1" applyAlignment="1" applyProtection="1">
      <alignment vertical="center"/>
    </xf>
    <xf numFmtId="0" fontId="9" fillId="0" borderId="35" xfId="24" applyFont="1" applyFill="1" applyBorder="1" applyAlignment="1">
      <alignment horizontal="center"/>
    </xf>
    <xf numFmtId="0" fontId="9" fillId="0" borderId="40" xfId="24" applyFont="1" applyFill="1" applyBorder="1" applyAlignment="1">
      <alignment horizontal="center"/>
    </xf>
    <xf numFmtId="0" fontId="9" fillId="8" borderId="35" xfId="24" applyFont="1" applyFill="1" applyBorder="1" applyAlignment="1">
      <alignment horizontal="center"/>
    </xf>
    <xf numFmtId="0" fontId="9" fillId="8" borderId="40" xfId="24" applyFont="1" applyFill="1" applyBorder="1"/>
    <xf numFmtId="0" fontId="9" fillId="8" borderId="40" xfId="24" applyFont="1" applyFill="1" applyBorder="1" applyAlignment="1">
      <alignment horizontal="center"/>
    </xf>
    <xf numFmtId="170" fontId="9" fillId="8" borderId="40" xfId="2" applyNumberFormat="1" applyFont="1" applyFill="1" applyBorder="1" applyAlignment="1" applyProtection="1">
      <alignment horizontal="right" vertical="center"/>
    </xf>
    <xf numFmtId="166" fontId="9" fillId="8" borderId="40" xfId="16" applyFont="1" applyFill="1" applyBorder="1" applyAlignment="1" applyProtection="1">
      <alignment vertical="center"/>
    </xf>
    <xf numFmtId="166" fontId="9" fillId="8" borderId="41" xfId="16" applyFont="1" applyFill="1" applyBorder="1" applyAlignment="1" applyProtection="1">
      <alignment horizontal="center"/>
    </xf>
    <xf numFmtId="0" fontId="9" fillId="0" borderId="51" xfId="0" applyFont="1" applyFill="1" applyBorder="1"/>
    <xf numFmtId="43" fontId="9" fillId="0" borderId="49" xfId="2" applyFont="1" applyFill="1" applyBorder="1" applyAlignment="1" applyProtection="1">
      <alignment horizontal="center"/>
    </xf>
    <xf numFmtId="43" fontId="10" fillId="7" borderId="83" xfId="2" applyFont="1" applyFill="1" applyBorder="1" applyAlignment="1" applyProtection="1">
      <alignment horizontal="center" vertical="center" wrapText="1"/>
      <protection locked="0"/>
    </xf>
    <xf numFmtId="0" fontId="9" fillId="0" borderId="35" xfId="0" applyFont="1" applyFill="1" applyBorder="1" applyAlignment="1">
      <alignment horizontal="center" vertical="center"/>
    </xf>
    <xf numFmtId="0" fontId="9" fillId="0" borderId="40" xfId="0" applyFont="1" applyFill="1" applyBorder="1" applyAlignment="1">
      <alignment horizontal="center" vertical="center"/>
    </xf>
    <xf numFmtId="164" fontId="9" fillId="3" borderId="77" xfId="25" applyFont="1" applyFill="1" applyBorder="1" applyAlignment="1">
      <alignment horizontal="center" vertical="center"/>
    </xf>
    <xf numFmtId="43" fontId="9" fillId="0" borderId="41" xfId="2" applyFont="1" applyFill="1" applyBorder="1" applyAlignment="1" applyProtection="1">
      <alignment horizontal="center" vertical="center"/>
    </xf>
    <xf numFmtId="0" fontId="9" fillId="0" borderId="137" xfId="0" applyFont="1" applyFill="1" applyBorder="1" applyAlignment="1">
      <alignment horizontal="center" vertical="center"/>
    </xf>
    <xf numFmtId="0" fontId="9" fillId="0" borderId="51" xfId="0" applyFont="1" applyFill="1" applyBorder="1" applyAlignment="1">
      <alignment horizontal="center" vertical="center"/>
    </xf>
    <xf numFmtId="43" fontId="9" fillId="0" borderId="51" xfId="2" applyFont="1" applyFill="1" applyBorder="1" applyAlignment="1" applyProtection="1">
      <alignment vertical="center"/>
    </xf>
    <xf numFmtId="43" fontId="9" fillId="0" borderId="79" xfId="2" applyFont="1" applyFill="1" applyBorder="1" applyAlignment="1" applyProtection="1">
      <alignment horizontal="center" vertical="center"/>
      <protection locked="0"/>
    </xf>
    <xf numFmtId="43" fontId="7" fillId="0" borderId="83" xfId="2" applyFont="1" applyFill="1" applyBorder="1" applyAlignment="1" applyProtection="1">
      <alignment horizontal="center" vertical="center" wrapText="1"/>
      <protection locked="0"/>
    </xf>
    <xf numFmtId="0" fontId="10" fillId="7" borderId="145" xfId="8" applyFont="1" applyFill="1" applyBorder="1" applyAlignment="1" applyProtection="1">
      <alignment horizontal="center" vertical="center" wrapText="1"/>
      <protection locked="0"/>
    </xf>
    <xf numFmtId="0" fontId="10" fillId="7" borderId="94" xfId="8" applyFont="1" applyFill="1" applyBorder="1" applyAlignment="1" applyProtection="1">
      <alignment horizontal="center" vertical="center"/>
      <protection locked="0"/>
    </xf>
    <xf numFmtId="0" fontId="10" fillId="7" borderId="94" xfId="8" applyFont="1" applyFill="1" applyBorder="1" applyAlignment="1" applyProtection="1">
      <alignment horizontal="center" vertical="center" wrapText="1"/>
      <protection locked="0"/>
    </xf>
    <xf numFmtId="43" fontId="10" fillId="7" borderId="22" xfId="2" applyFont="1" applyFill="1" applyBorder="1" applyAlignment="1" applyProtection="1">
      <alignment horizontal="center" vertical="center" wrapText="1"/>
      <protection locked="0"/>
    </xf>
    <xf numFmtId="170" fontId="9" fillId="0" borderId="40" xfId="2" applyNumberFormat="1" applyFont="1" applyFill="1" applyBorder="1" applyAlignment="1">
      <alignment horizontal="right" vertical="center"/>
    </xf>
    <xf numFmtId="43" fontId="9" fillId="0" borderId="40" xfId="2" applyFont="1" applyFill="1" applyBorder="1" applyAlignment="1">
      <alignment vertical="center"/>
    </xf>
    <xf numFmtId="43" fontId="9" fillId="0" borderId="41" xfId="2" applyFont="1" applyBorder="1" applyAlignment="1">
      <alignment horizontal="center" vertical="center"/>
    </xf>
    <xf numFmtId="0" fontId="9" fillId="0" borderId="35" xfId="7" applyFont="1" applyBorder="1" applyAlignment="1">
      <alignment horizontal="center" vertical="center"/>
    </xf>
    <xf numFmtId="43" fontId="7" fillId="0" borderId="83" xfId="2" applyFont="1" applyFill="1" applyBorder="1" applyAlignment="1" applyProtection="1">
      <alignment horizontal="center" vertical="center"/>
    </xf>
    <xf numFmtId="0" fontId="10" fillId="7" borderId="61" xfId="8" applyFont="1" applyFill="1" applyBorder="1" applyAlignment="1" applyProtection="1">
      <alignment horizontal="center" vertical="center" wrapText="1"/>
      <protection locked="0"/>
    </xf>
    <xf numFmtId="0" fontId="15" fillId="0" borderId="0" xfId="4" applyFont="1"/>
    <xf numFmtId="0" fontId="15" fillId="0" borderId="0" xfId="6" applyAlignment="1">
      <alignment vertical="center"/>
    </xf>
    <xf numFmtId="0" fontId="15" fillId="0" borderId="0" xfId="21"/>
    <xf numFmtId="0" fontId="15" fillId="0" borderId="0" xfId="21" applyBorder="1"/>
    <xf numFmtId="0" fontId="15" fillId="8" borderId="0" xfId="21" applyFill="1"/>
    <xf numFmtId="0" fontId="15" fillId="0" borderId="0" xfId="21" applyFill="1"/>
    <xf numFmtId="0" fontId="19" fillId="0" borderId="0" xfId="0" applyFont="1" applyFill="1"/>
    <xf numFmtId="0" fontId="15" fillId="0" borderId="0" xfId="21" applyFill="1" applyAlignment="1">
      <alignment vertical="center"/>
    </xf>
    <xf numFmtId="0" fontId="15" fillId="0" borderId="0" xfId="21" applyAlignment="1">
      <alignment vertical="center"/>
    </xf>
    <xf numFmtId="0" fontId="15" fillId="0" borderId="0" xfId="21" applyFont="1" applyAlignment="1">
      <alignment vertical="center"/>
    </xf>
    <xf numFmtId="0" fontId="15" fillId="0" borderId="0" xfId="7" applyFont="1" applyAlignment="1">
      <alignment vertical="center"/>
    </xf>
    <xf numFmtId="0" fontId="19" fillId="0" borderId="0" xfId="0" applyFont="1"/>
    <xf numFmtId="0" fontId="19" fillId="0" borderId="0" xfId="0" applyFont="1" applyAlignment="1">
      <alignment vertical="center"/>
    </xf>
    <xf numFmtId="0" fontId="13" fillId="4" borderId="6" xfId="0" applyFont="1" applyFill="1" applyBorder="1" applyAlignment="1">
      <alignment horizontal="center" vertical="center"/>
    </xf>
    <xf numFmtId="39" fontId="13" fillId="4" borderId="2" xfId="1" applyNumberFormat="1" applyFont="1" applyFill="1" applyBorder="1" applyAlignment="1">
      <alignment horizontal="center" vertical="center"/>
    </xf>
    <xf numFmtId="43" fontId="13" fillId="5" borderId="41" xfId="3" applyFont="1" applyFill="1" applyBorder="1" applyAlignment="1">
      <alignment horizontal="center" vertical="center"/>
    </xf>
    <xf numFmtId="43" fontId="13" fillId="4" borderId="41" xfId="3" applyFont="1" applyFill="1" applyBorder="1" applyAlignment="1">
      <alignment horizontal="center" vertical="center"/>
    </xf>
    <xf numFmtId="164" fontId="13" fillId="6" borderId="41" xfId="1" applyFont="1" applyFill="1" applyBorder="1" applyAlignment="1">
      <alignment horizontal="center" vertical="center"/>
    </xf>
    <xf numFmtId="0" fontId="12" fillId="3" borderId="41" xfId="0" applyFont="1" applyFill="1" applyBorder="1"/>
    <xf numFmtId="43" fontId="13" fillId="4" borderId="41" xfId="0" applyNumberFormat="1" applyFont="1" applyFill="1" applyBorder="1"/>
    <xf numFmtId="43" fontId="13" fillId="5" borderId="41" xfId="3" applyFont="1" applyFill="1" applyBorder="1"/>
    <xf numFmtId="43" fontId="13" fillId="5" borderId="41" xfId="3" applyFont="1" applyFill="1" applyBorder="1" applyAlignment="1">
      <alignment vertical="center"/>
    </xf>
    <xf numFmtId="164" fontId="13" fillId="4" borderId="41" xfId="0" applyNumberFormat="1" applyFont="1" applyFill="1" applyBorder="1"/>
    <xf numFmtId="0" fontId="13" fillId="6" borderId="46" xfId="0" applyFont="1" applyFill="1" applyBorder="1" applyAlignment="1">
      <alignment horizontal="center" vertical="center"/>
    </xf>
    <xf numFmtId="0" fontId="13" fillId="6" borderId="51" xfId="0" applyFont="1" applyFill="1" applyBorder="1" applyAlignment="1">
      <alignment horizontal="center" vertical="center"/>
    </xf>
    <xf numFmtId="0" fontId="12" fillId="6" borderId="51" xfId="0" applyFont="1" applyFill="1" applyBorder="1" applyAlignment="1">
      <alignment horizontal="center" vertical="center"/>
    </xf>
    <xf numFmtId="43" fontId="12" fillId="6" borderId="51" xfId="3" applyFont="1" applyFill="1" applyBorder="1" applyAlignment="1">
      <alignment vertical="center"/>
    </xf>
    <xf numFmtId="43" fontId="12" fillId="6" borderId="51" xfId="3" applyFont="1" applyFill="1" applyBorder="1" applyAlignment="1">
      <alignment horizontal="center" vertical="center"/>
    </xf>
    <xf numFmtId="164" fontId="13" fillId="6" borderId="49" xfId="1" applyFont="1" applyFill="1" applyBorder="1" applyAlignment="1">
      <alignment horizontal="center" vertical="center"/>
    </xf>
    <xf numFmtId="164" fontId="1" fillId="0" borderId="41" xfId="1" applyFont="1" applyBorder="1"/>
    <xf numFmtId="164" fontId="0" fillId="0" borderId="0" xfId="0" applyNumberFormat="1"/>
    <xf numFmtId="49" fontId="13" fillId="4" borderId="51" xfId="0" applyNumberFormat="1" applyFont="1" applyFill="1" applyBorder="1" applyAlignment="1">
      <alignment horizontal="left" wrapText="1"/>
    </xf>
    <xf numFmtId="49" fontId="7" fillId="0" borderId="13" xfId="0" applyNumberFormat="1" applyFont="1" applyBorder="1" applyAlignment="1" applyProtection="1">
      <alignment horizontal="left" vertical="center" wrapText="1"/>
      <protection locked="0"/>
    </xf>
    <xf numFmtId="49" fontId="7" fillId="0" borderId="14" xfId="0" applyNumberFormat="1" applyFont="1" applyBorder="1" applyAlignment="1" applyProtection="1">
      <alignment horizontal="left" vertical="center" wrapText="1"/>
      <protection locked="0"/>
    </xf>
    <xf numFmtId="0" fontId="7" fillId="0" borderId="15" xfId="0" applyFont="1" applyBorder="1" applyAlignment="1">
      <alignment horizontal="left" vertical="center" wrapText="1"/>
    </xf>
    <xf numFmtId="49" fontId="8" fillId="0" borderId="16" xfId="0" applyNumberFormat="1" applyFont="1" applyBorder="1" applyAlignment="1" applyProtection="1">
      <alignment horizontal="left" vertical="justify"/>
      <protection locked="0"/>
    </xf>
    <xf numFmtId="49" fontId="8" fillId="0" borderId="14" xfId="0" applyNumberFormat="1" applyFont="1" applyBorder="1" applyAlignment="1" applyProtection="1">
      <alignment horizontal="left" vertical="justify"/>
      <protection locked="0"/>
    </xf>
    <xf numFmtId="49" fontId="8" fillId="0" borderId="17" xfId="0" applyNumberFormat="1" applyFont="1" applyBorder="1" applyAlignment="1" applyProtection="1">
      <alignment horizontal="left" vertical="justify"/>
      <protection locked="0"/>
    </xf>
    <xf numFmtId="0" fontId="6" fillId="2" borderId="18" xfId="0" applyFont="1" applyFill="1" applyBorder="1" applyAlignment="1" applyProtection="1">
      <alignment vertical="center" wrapText="1"/>
      <protection locked="0"/>
    </xf>
    <xf numFmtId="0" fontId="6" fillId="2" borderId="19" xfId="0" applyFont="1" applyFill="1" applyBorder="1" applyAlignment="1" applyProtection="1">
      <alignment vertical="center" wrapText="1"/>
      <protection locked="0"/>
    </xf>
    <xf numFmtId="0" fontId="6" fillId="2" borderId="20" xfId="0" applyFont="1" applyFill="1" applyBorder="1" applyAlignment="1" applyProtection="1">
      <alignment vertical="center" wrapText="1"/>
      <protection locked="0"/>
    </xf>
    <xf numFmtId="49" fontId="9" fillId="0" borderId="7" xfId="0" applyNumberFormat="1" applyFont="1" applyBorder="1" applyAlignment="1" applyProtection="1">
      <alignment vertical="center" wrapText="1"/>
      <protection locked="0"/>
    </xf>
    <xf numFmtId="49" fontId="9" fillId="0" borderId="9" xfId="0" applyNumberFormat="1" applyFont="1" applyBorder="1" applyAlignment="1" applyProtection="1">
      <alignment vertical="center" wrapText="1"/>
      <protection locked="0"/>
    </xf>
    <xf numFmtId="49" fontId="9" fillId="0" borderId="23" xfId="0" applyNumberFormat="1" applyFont="1" applyBorder="1" applyAlignment="1" applyProtection="1">
      <alignment vertical="center" wrapText="1"/>
      <protection locked="0"/>
    </xf>
    <xf numFmtId="0" fontId="10" fillId="2" borderId="28" xfId="0" applyFont="1" applyFill="1" applyBorder="1" applyAlignment="1" applyProtection="1">
      <alignment horizontal="center" vertical="center" wrapText="1"/>
      <protection locked="0"/>
    </xf>
    <xf numFmtId="0" fontId="10" fillId="2" borderId="29" xfId="0" applyFont="1" applyFill="1" applyBorder="1" applyAlignment="1" applyProtection="1">
      <alignment horizontal="center" vertical="center" wrapText="1"/>
      <protection locked="0"/>
    </xf>
    <xf numFmtId="0" fontId="10" fillId="2" borderId="30" xfId="0" applyFont="1" applyFill="1" applyBorder="1" applyAlignment="1" applyProtection="1">
      <alignment horizontal="center" vertical="center" wrapText="1"/>
      <protection locked="0"/>
    </xf>
    <xf numFmtId="0" fontId="0" fillId="0" borderId="1" xfId="0" applyBorder="1" applyAlignment="1" applyProtection="1">
      <alignment horizontal="center" vertical="center"/>
      <protection locked="0"/>
    </xf>
    <xf numFmtId="0" fontId="0" fillId="0" borderId="2" xfId="0" applyBorder="1" applyAlignment="1" applyProtection="1">
      <alignment horizontal="center" vertical="center"/>
      <protection locked="0"/>
    </xf>
    <xf numFmtId="0" fontId="0" fillId="0" borderId="4" xfId="0" applyBorder="1" applyAlignment="1" applyProtection="1">
      <alignment horizontal="center" vertical="center"/>
      <protection locked="0"/>
    </xf>
    <xf numFmtId="0" fontId="0" fillId="0" borderId="5" xfId="0" applyBorder="1" applyAlignment="1" applyProtection="1">
      <alignment horizontal="center" vertical="center"/>
      <protection locked="0"/>
    </xf>
    <xf numFmtId="0" fontId="0" fillId="0" borderId="7" xfId="0" applyBorder="1" applyAlignment="1" applyProtection="1">
      <alignment horizontal="center" vertical="center"/>
      <protection locked="0"/>
    </xf>
    <xf numFmtId="0" fontId="0" fillId="0" borderId="8" xfId="0" applyBorder="1" applyAlignment="1" applyProtection="1">
      <alignment horizontal="center" vertical="center"/>
      <protection locked="0"/>
    </xf>
    <xf numFmtId="0" fontId="2" fillId="2" borderId="1" xfId="0" applyFont="1" applyFill="1" applyBorder="1" applyAlignment="1" applyProtection="1">
      <alignment horizontal="center" vertical="center" wrapText="1"/>
      <protection locked="0"/>
    </xf>
    <xf numFmtId="0" fontId="2" fillId="2" borderId="3" xfId="0" applyFont="1" applyFill="1" applyBorder="1" applyAlignment="1" applyProtection="1">
      <alignment horizontal="center" vertical="center" wrapText="1"/>
      <protection locked="0"/>
    </xf>
    <xf numFmtId="0" fontId="2" fillId="2" borderId="2" xfId="0" applyFont="1" applyFill="1" applyBorder="1" applyAlignment="1" applyProtection="1">
      <alignment horizontal="center" vertical="center" wrapText="1"/>
      <protection locked="0"/>
    </xf>
    <xf numFmtId="0" fontId="2" fillId="2" borderId="4" xfId="0" applyFont="1" applyFill="1" applyBorder="1" applyAlignment="1" applyProtection="1">
      <alignment horizontal="center" vertical="center" wrapText="1"/>
      <protection locked="0"/>
    </xf>
    <xf numFmtId="0" fontId="2" fillId="2" borderId="0" xfId="0" applyFont="1" applyFill="1" applyBorder="1" applyAlignment="1" applyProtection="1">
      <alignment horizontal="center" vertical="center" wrapText="1"/>
      <protection locked="0"/>
    </xf>
    <xf numFmtId="0" fontId="2" fillId="2" borderId="5" xfId="0" applyFont="1" applyFill="1" applyBorder="1" applyAlignment="1" applyProtection="1">
      <alignment horizontal="center" vertical="center" wrapText="1"/>
      <protection locked="0"/>
    </xf>
    <xf numFmtId="0" fontId="2" fillId="2" borderId="7" xfId="0" applyFont="1" applyFill="1" applyBorder="1" applyAlignment="1" applyProtection="1">
      <alignment horizontal="center" vertical="center" wrapText="1"/>
      <protection locked="0"/>
    </xf>
    <xf numFmtId="0" fontId="2" fillId="2" borderId="9" xfId="0" applyFont="1" applyFill="1" applyBorder="1" applyAlignment="1" applyProtection="1">
      <alignment horizontal="center" vertical="center" wrapText="1"/>
      <protection locked="0"/>
    </xf>
    <xf numFmtId="0" fontId="2" fillId="2" borderId="8" xfId="0" applyFont="1" applyFill="1" applyBorder="1" applyAlignment="1" applyProtection="1">
      <alignment horizontal="center" vertical="center" wrapText="1"/>
      <protection locked="0"/>
    </xf>
    <xf numFmtId="0" fontId="3" fillId="2" borderId="1" xfId="0" applyFont="1" applyFill="1" applyBorder="1" applyAlignment="1" applyProtection="1">
      <alignment horizontal="center" vertical="center" wrapText="1"/>
      <protection locked="0"/>
    </xf>
    <xf numFmtId="0" fontId="3" fillId="2" borderId="2" xfId="0" applyFont="1" applyFill="1" applyBorder="1" applyAlignment="1" applyProtection="1">
      <alignment horizontal="center" vertical="center" wrapText="1"/>
      <protection locked="0"/>
    </xf>
    <xf numFmtId="0" fontId="4" fillId="2" borderId="4" xfId="0" applyFont="1" applyFill="1" applyBorder="1" applyAlignment="1" applyProtection="1">
      <alignment horizontal="center" vertical="center" wrapText="1"/>
      <protection locked="0"/>
    </xf>
    <xf numFmtId="0" fontId="4" fillId="2" borderId="5" xfId="0" applyFont="1" applyFill="1" applyBorder="1" applyAlignment="1" applyProtection="1">
      <alignment horizontal="center" vertical="center" wrapText="1"/>
      <protection locked="0"/>
    </xf>
    <xf numFmtId="0" fontId="6" fillId="2" borderId="1" xfId="0" applyFont="1" applyFill="1" applyBorder="1" applyAlignment="1" applyProtection="1">
      <alignment horizontal="left" vertical="center" wrapText="1"/>
      <protection locked="0"/>
    </xf>
    <xf numFmtId="0" fontId="6" fillId="2" borderId="3" xfId="0" applyFont="1" applyFill="1" applyBorder="1" applyAlignment="1" applyProtection="1">
      <alignment horizontal="left" vertical="center" wrapText="1"/>
      <protection locked="0"/>
    </xf>
    <xf numFmtId="0" fontId="6" fillId="2" borderId="11" xfId="0" applyFont="1" applyFill="1" applyBorder="1" applyAlignment="1" applyProtection="1">
      <alignment horizontal="left" vertical="center" wrapText="1"/>
      <protection locked="0"/>
    </xf>
    <xf numFmtId="0" fontId="6" fillId="2" borderId="12" xfId="0" applyFont="1" applyFill="1" applyBorder="1" applyAlignment="1" applyProtection="1">
      <alignment horizontal="center" vertical="center"/>
      <protection locked="0"/>
    </xf>
    <xf numFmtId="0" fontId="6" fillId="2" borderId="3" xfId="0" applyFont="1" applyFill="1" applyBorder="1" applyAlignment="1" applyProtection="1">
      <alignment horizontal="center" vertical="center"/>
      <protection locked="0"/>
    </xf>
    <xf numFmtId="0" fontId="6" fillId="2" borderId="2" xfId="0" applyFont="1" applyFill="1" applyBorder="1" applyAlignment="1" applyProtection="1">
      <alignment horizontal="center" vertical="center"/>
      <protection locked="0"/>
    </xf>
    <xf numFmtId="49" fontId="13" fillId="5" borderId="40" xfId="0" applyNumberFormat="1" applyFont="1" applyFill="1" applyBorder="1" applyAlignment="1">
      <alignment horizontal="left" wrapText="1"/>
    </xf>
    <xf numFmtId="49" fontId="13" fillId="0" borderId="40" xfId="0" applyNumberFormat="1" applyFont="1" applyBorder="1" applyAlignment="1">
      <alignment horizontal="left" vertical="center" wrapText="1"/>
    </xf>
    <xf numFmtId="49" fontId="12" fillId="0" borderId="40" xfId="0" applyNumberFormat="1" applyFont="1" applyBorder="1" applyAlignment="1">
      <alignment horizontal="left" wrapText="1"/>
    </xf>
    <xf numFmtId="49" fontId="13" fillId="0" borderId="40" xfId="0" applyNumberFormat="1" applyFont="1" applyBorder="1" applyAlignment="1">
      <alignment horizontal="left" wrapText="1"/>
    </xf>
    <xf numFmtId="49" fontId="13" fillId="4" borderId="40" xfId="0" applyNumberFormat="1" applyFont="1" applyFill="1" applyBorder="1" applyAlignment="1">
      <alignment horizontal="left" wrapText="1"/>
    </xf>
    <xf numFmtId="0" fontId="12" fillId="0" borderId="39" xfId="0" applyFont="1" applyBorder="1" applyAlignment="1">
      <alignment horizontal="center" vertical="center"/>
    </xf>
    <xf numFmtId="0" fontId="12" fillId="0" borderId="34" xfId="0" applyFont="1" applyBorder="1" applyAlignment="1">
      <alignment horizontal="center" vertical="center"/>
    </xf>
    <xf numFmtId="0" fontId="12" fillId="0" borderId="38" xfId="0" applyFont="1" applyBorder="1" applyAlignment="1">
      <alignment horizontal="center" vertical="center"/>
    </xf>
    <xf numFmtId="49" fontId="13" fillId="3" borderId="40" xfId="0" applyNumberFormat="1" applyFont="1" applyFill="1" applyBorder="1" applyAlignment="1">
      <alignment horizontal="left" wrapText="1"/>
    </xf>
    <xf numFmtId="49" fontId="13" fillId="4" borderId="12" xfId="0" applyNumberFormat="1" applyFont="1" applyFill="1" applyBorder="1" applyAlignment="1">
      <alignment horizontal="left" vertical="center" wrapText="1"/>
    </xf>
    <xf numFmtId="49" fontId="13" fillId="4" borderId="3" xfId="0" applyNumberFormat="1" applyFont="1" applyFill="1" applyBorder="1" applyAlignment="1">
      <alignment horizontal="left" vertical="center" wrapText="1"/>
    </xf>
    <xf numFmtId="0" fontId="10" fillId="0" borderId="43" xfId="0" applyFont="1" applyFill="1" applyBorder="1" applyAlignment="1" applyProtection="1">
      <alignment horizontal="right" vertical="center"/>
      <protection locked="0"/>
    </xf>
    <xf numFmtId="0" fontId="10" fillId="0" borderId="36" xfId="0" applyFont="1" applyFill="1" applyBorder="1" applyAlignment="1" applyProtection="1">
      <alignment horizontal="right" vertical="center"/>
      <protection locked="0"/>
    </xf>
    <xf numFmtId="0" fontId="10" fillId="0" borderId="44" xfId="0" applyFont="1" applyFill="1" applyBorder="1" applyAlignment="1" applyProtection="1">
      <alignment horizontal="right" vertical="center"/>
      <protection locked="0"/>
    </xf>
    <xf numFmtId="0" fontId="10" fillId="0" borderId="42" xfId="0" applyFont="1" applyFill="1" applyBorder="1" applyAlignment="1" applyProtection="1">
      <alignment horizontal="right" vertical="center"/>
      <protection locked="0"/>
    </xf>
    <xf numFmtId="0" fontId="10" fillId="0" borderId="34" xfId="0" applyFont="1" applyFill="1" applyBorder="1" applyAlignment="1" applyProtection="1">
      <alignment horizontal="right" vertical="center"/>
      <protection locked="0"/>
    </xf>
    <xf numFmtId="0" fontId="10" fillId="0" borderId="38" xfId="0" applyFont="1" applyFill="1" applyBorder="1" applyAlignment="1" applyProtection="1">
      <alignment horizontal="right" vertical="center"/>
      <protection locked="0"/>
    </xf>
    <xf numFmtId="0" fontId="10" fillId="0" borderId="46" xfId="0" applyFont="1" applyFill="1" applyBorder="1" applyAlignment="1" applyProtection="1">
      <alignment horizontal="right" vertical="center"/>
      <protection locked="0"/>
    </xf>
    <xf numFmtId="0" fontId="10" fillId="0" borderId="47" xfId="0" applyFont="1" applyFill="1" applyBorder="1" applyAlignment="1" applyProtection="1">
      <alignment horizontal="right" vertical="center"/>
      <protection locked="0"/>
    </xf>
    <xf numFmtId="0" fontId="10" fillId="0" borderId="48" xfId="0" applyFont="1" applyFill="1" applyBorder="1" applyAlignment="1" applyProtection="1">
      <alignment horizontal="right" vertical="center"/>
      <protection locked="0"/>
    </xf>
    <xf numFmtId="0" fontId="10" fillId="2" borderId="1" xfId="0" applyFont="1" applyFill="1" applyBorder="1" applyAlignment="1" applyProtection="1">
      <alignment horizontal="center" vertical="center" wrapText="1"/>
      <protection locked="0"/>
    </xf>
    <xf numFmtId="0" fontId="10" fillId="2" borderId="3" xfId="0" applyFont="1" applyFill="1" applyBorder="1" applyAlignment="1" applyProtection="1">
      <alignment horizontal="center" vertical="center" wrapText="1"/>
      <protection locked="0"/>
    </xf>
    <xf numFmtId="49" fontId="13" fillId="5" borderId="51" xfId="0" applyNumberFormat="1" applyFont="1" applyFill="1" applyBorder="1" applyAlignment="1">
      <alignment horizontal="left" wrapText="1"/>
    </xf>
    <xf numFmtId="0" fontId="10" fillId="2" borderId="12" xfId="0" applyFont="1" applyFill="1" applyBorder="1" applyAlignment="1" applyProtection="1">
      <alignment horizontal="center"/>
      <protection locked="0"/>
    </xf>
    <xf numFmtId="0" fontId="10" fillId="0" borderId="3" xfId="0" applyFont="1" applyBorder="1"/>
    <xf numFmtId="0" fontId="10" fillId="0" borderId="2" xfId="0" applyFont="1" applyBorder="1"/>
    <xf numFmtId="0" fontId="3" fillId="0" borderId="4" xfId="0" applyFont="1" applyBorder="1" applyAlignment="1" applyProtection="1">
      <alignment horizontal="left" vertical="center" wrapText="1"/>
      <protection locked="0"/>
    </xf>
    <xf numFmtId="0" fontId="3" fillId="0" borderId="0" xfId="0" applyFont="1" applyBorder="1" applyAlignment="1" applyProtection="1">
      <alignment horizontal="left" vertical="center" wrapText="1"/>
      <protection locked="0"/>
    </xf>
    <xf numFmtId="0" fontId="3" fillId="0" borderId="0" xfId="0" applyFont="1" applyBorder="1" applyAlignment="1" applyProtection="1">
      <alignment horizontal="center"/>
      <protection locked="0"/>
    </xf>
    <xf numFmtId="0" fontId="3" fillId="0" borderId="50" xfId="0" applyFont="1" applyBorder="1" applyAlignment="1" applyProtection="1">
      <alignment horizontal="left"/>
      <protection locked="0"/>
    </xf>
    <xf numFmtId="0" fontId="3" fillId="0" borderId="0" xfId="0" applyFont="1" applyBorder="1" applyAlignment="1">
      <alignment horizontal="left"/>
    </xf>
    <xf numFmtId="0" fontId="3" fillId="0" borderId="5" xfId="0" applyFont="1" applyBorder="1" applyAlignment="1">
      <alignment horizontal="left"/>
    </xf>
    <xf numFmtId="165" fontId="14" fillId="0" borderId="7" xfId="0" applyNumberFormat="1" applyFont="1" applyBorder="1" applyAlignment="1" applyProtection="1">
      <alignment horizontal="center" vertical="center" wrapText="1"/>
      <protection locked="0"/>
    </xf>
    <xf numFmtId="165" fontId="14" fillId="0" borderId="9" xfId="0" applyNumberFormat="1" applyFont="1" applyBorder="1" applyAlignment="1" applyProtection="1">
      <alignment horizontal="center" vertical="center" wrapText="1"/>
      <protection locked="0"/>
    </xf>
    <xf numFmtId="0" fontId="0" fillId="0" borderId="24" xfId="0" applyBorder="1" applyAlignment="1" applyProtection="1">
      <alignment horizontal="center" vertical="center"/>
      <protection locked="0"/>
    </xf>
    <xf numFmtId="0" fontId="0" fillId="0" borderId="9" xfId="0" applyBorder="1"/>
    <xf numFmtId="0" fontId="0" fillId="0" borderId="8" xfId="0" applyBorder="1"/>
    <xf numFmtId="0" fontId="15" fillId="0" borderId="6" xfId="4" applyFont="1" applyBorder="1" applyAlignment="1">
      <alignment horizontal="center"/>
    </xf>
    <xf numFmtId="0" fontId="15" fillId="0" borderId="53" xfId="4" applyFont="1" applyBorder="1" applyAlignment="1">
      <alignment horizontal="center"/>
    </xf>
    <xf numFmtId="0" fontId="15" fillId="0" borderId="10" xfId="4" applyFont="1" applyBorder="1" applyAlignment="1">
      <alignment horizontal="center"/>
    </xf>
    <xf numFmtId="0" fontId="16" fillId="7" borderId="1" xfId="5" applyFont="1" applyFill="1" applyBorder="1" applyAlignment="1" applyProtection="1">
      <alignment horizontal="center" vertical="center" wrapText="1"/>
      <protection locked="0"/>
    </xf>
    <xf numFmtId="0" fontId="16" fillId="7" borderId="3" xfId="5" applyFont="1" applyFill="1" applyBorder="1" applyAlignment="1" applyProtection="1">
      <alignment horizontal="center" vertical="center" wrapText="1"/>
      <protection locked="0"/>
    </xf>
    <xf numFmtId="0" fontId="16" fillId="7" borderId="2" xfId="5" applyFont="1" applyFill="1" applyBorder="1" applyAlignment="1" applyProtection="1">
      <alignment horizontal="center" vertical="center" wrapText="1"/>
      <protection locked="0"/>
    </xf>
    <xf numFmtId="0" fontId="16" fillId="7" borderId="4" xfId="5" applyFont="1" applyFill="1" applyBorder="1" applyAlignment="1" applyProtection="1">
      <alignment horizontal="center" vertical="center" wrapText="1"/>
      <protection locked="0"/>
    </xf>
    <xf numFmtId="0" fontId="16" fillId="7" borderId="0" xfId="5" applyFont="1" applyFill="1" applyBorder="1" applyAlignment="1" applyProtection="1">
      <alignment horizontal="center" vertical="center" wrapText="1"/>
      <protection locked="0"/>
    </xf>
    <xf numFmtId="0" fontId="16" fillId="7" borderId="5" xfId="5" applyFont="1" applyFill="1" applyBorder="1" applyAlignment="1" applyProtection="1">
      <alignment horizontal="center" vertical="center" wrapText="1"/>
      <protection locked="0"/>
    </xf>
    <xf numFmtId="0" fontId="16" fillId="7" borderId="7" xfId="5" applyFont="1" applyFill="1" applyBorder="1" applyAlignment="1" applyProtection="1">
      <alignment horizontal="center" vertical="center" wrapText="1"/>
      <protection locked="0"/>
    </xf>
    <xf numFmtId="0" fontId="16" fillId="7" borderId="9" xfId="5" applyFont="1" applyFill="1" applyBorder="1" applyAlignment="1" applyProtection="1">
      <alignment horizontal="center" vertical="center" wrapText="1"/>
      <protection locked="0"/>
    </xf>
    <xf numFmtId="0" fontId="16" fillId="7" borderId="8" xfId="5" applyFont="1" applyFill="1" applyBorder="1" applyAlignment="1" applyProtection="1">
      <alignment horizontal="center" vertical="center" wrapText="1"/>
      <protection locked="0"/>
    </xf>
    <xf numFmtId="0" fontId="10" fillId="7" borderId="54" xfId="6" applyFont="1" applyFill="1" applyBorder="1" applyAlignment="1" applyProtection="1">
      <alignment horizontal="left" vertical="center" wrapText="1"/>
      <protection locked="0"/>
    </xf>
    <xf numFmtId="0" fontId="10" fillId="7" borderId="55" xfId="6" applyFont="1" applyFill="1" applyBorder="1" applyAlignment="1" applyProtection="1">
      <alignment horizontal="left" vertical="center" wrapText="1"/>
      <protection locked="0"/>
    </xf>
    <xf numFmtId="0" fontId="10" fillId="7" borderId="56" xfId="6" applyFont="1" applyFill="1" applyBorder="1" applyAlignment="1" applyProtection="1">
      <alignment horizontal="center" vertical="center"/>
      <protection locked="0"/>
    </xf>
    <xf numFmtId="0" fontId="10" fillId="7" borderId="57" xfId="6" applyFont="1" applyFill="1" applyBorder="1" applyAlignment="1" applyProtection="1">
      <alignment horizontal="center" vertical="center"/>
      <protection locked="0"/>
    </xf>
    <xf numFmtId="49" fontId="7" fillId="0" borderId="13" xfId="4" applyNumberFormat="1" applyFont="1" applyBorder="1" applyAlignment="1" applyProtection="1">
      <alignment horizontal="left" vertical="center" wrapText="1"/>
      <protection locked="0"/>
    </xf>
    <xf numFmtId="49" fontId="7" fillId="0" borderId="14" xfId="4" applyNumberFormat="1" applyFont="1" applyBorder="1" applyAlignment="1" applyProtection="1">
      <alignment horizontal="left" vertical="center" wrapText="1"/>
      <protection locked="0"/>
    </xf>
    <xf numFmtId="49" fontId="7" fillId="0" borderId="15" xfId="4" applyNumberFormat="1" applyFont="1" applyBorder="1" applyAlignment="1" applyProtection="1">
      <alignment horizontal="left" vertical="center" wrapText="1"/>
      <protection locked="0"/>
    </xf>
    <xf numFmtId="49" fontId="7" fillId="0" borderId="58" xfId="5" applyNumberFormat="1" applyFont="1" applyBorder="1" applyAlignment="1" applyProtection="1">
      <alignment horizontal="left" vertical="center" wrapText="1"/>
      <protection locked="0"/>
    </xf>
    <xf numFmtId="49" fontId="7" fillId="0" borderId="59" xfId="5" applyNumberFormat="1" applyFont="1" applyBorder="1" applyAlignment="1" applyProtection="1">
      <alignment horizontal="left" vertical="center" wrapText="1"/>
      <protection locked="0"/>
    </xf>
    <xf numFmtId="49" fontId="7" fillId="0" borderId="60" xfId="5" applyNumberFormat="1" applyFont="1" applyBorder="1" applyAlignment="1" applyProtection="1">
      <alignment horizontal="left" vertical="center" wrapText="1"/>
      <protection locked="0"/>
    </xf>
    <xf numFmtId="0" fontId="9" fillId="3" borderId="78" xfId="8" applyFont="1" applyFill="1" applyBorder="1" applyAlignment="1">
      <alignment horizontal="left" vertical="center" wrapText="1"/>
    </xf>
    <xf numFmtId="0" fontId="9" fillId="0" borderId="82" xfId="8" applyFont="1" applyFill="1" applyBorder="1" applyAlignment="1">
      <alignment horizontal="center" vertical="center" wrapText="1"/>
    </xf>
    <xf numFmtId="0" fontId="10" fillId="0" borderId="65" xfId="6" applyFont="1" applyFill="1" applyBorder="1" applyAlignment="1" applyProtection="1">
      <alignment horizontal="right" vertical="center"/>
      <protection locked="0"/>
    </xf>
    <xf numFmtId="0" fontId="10" fillId="0" borderId="84" xfId="6" applyFont="1" applyFill="1" applyBorder="1" applyAlignment="1" applyProtection="1">
      <alignment horizontal="right" vertical="center"/>
      <protection locked="0"/>
    </xf>
    <xf numFmtId="0" fontId="10" fillId="0" borderId="76" xfId="6" applyFont="1" applyFill="1" applyBorder="1" applyAlignment="1" applyProtection="1">
      <alignment horizontal="right" vertical="center"/>
      <protection locked="0"/>
    </xf>
    <xf numFmtId="0" fontId="10" fillId="0" borderId="86" xfId="6" applyFont="1" applyFill="1" applyBorder="1" applyAlignment="1" applyProtection="1">
      <alignment horizontal="right" vertical="center"/>
      <protection locked="0"/>
    </xf>
    <xf numFmtId="0" fontId="10" fillId="0" borderId="80" xfId="6" applyFont="1" applyFill="1" applyBorder="1" applyAlignment="1" applyProtection="1">
      <alignment horizontal="right" vertical="center"/>
      <protection locked="0"/>
    </xf>
    <xf numFmtId="0" fontId="10" fillId="0" borderId="87" xfId="6" applyFont="1" applyFill="1" applyBorder="1" applyAlignment="1" applyProtection="1">
      <alignment horizontal="right" vertical="center"/>
      <protection locked="0"/>
    </xf>
    <xf numFmtId="0" fontId="7" fillId="7" borderId="66" xfId="8" applyFont="1" applyFill="1" applyBorder="1" applyAlignment="1" applyProtection="1">
      <alignment vertical="center" wrapText="1"/>
      <protection locked="0"/>
    </xf>
    <xf numFmtId="0" fontId="7" fillId="7" borderId="67" xfId="8" applyFont="1" applyFill="1" applyBorder="1" applyAlignment="1" applyProtection="1">
      <alignment vertical="center" wrapText="1"/>
      <protection locked="0"/>
    </xf>
    <xf numFmtId="0" fontId="7" fillId="7" borderId="68" xfId="8" applyFont="1" applyFill="1" applyBorder="1" applyAlignment="1" applyProtection="1">
      <alignment vertical="center" wrapText="1"/>
      <protection locked="0"/>
    </xf>
    <xf numFmtId="0" fontId="10" fillId="7" borderId="61" xfId="6" applyFont="1" applyFill="1" applyBorder="1" applyAlignment="1" applyProtection="1">
      <alignment horizontal="left" vertical="center" wrapText="1"/>
      <protection locked="0"/>
    </xf>
    <xf numFmtId="0" fontId="10" fillId="7" borderId="62" xfId="6" applyFont="1" applyFill="1" applyBorder="1" applyAlignment="1" applyProtection="1">
      <alignment horizontal="left" vertical="center" wrapText="1"/>
      <protection locked="0"/>
    </xf>
    <xf numFmtId="49" fontId="7" fillId="0" borderId="7" xfId="4" applyNumberFormat="1" applyFont="1" applyBorder="1" applyAlignment="1" applyProtection="1">
      <alignment vertical="center" wrapText="1"/>
      <protection locked="0"/>
    </xf>
    <xf numFmtId="49" fontId="7" fillId="0" borderId="9" xfId="4" applyNumberFormat="1" applyFont="1" applyBorder="1" applyAlignment="1" applyProtection="1">
      <alignment vertical="center" wrapText="1"/>
      <protection locked="0"/>
    </xf>
    <xf numFmtId="49" fontId="7" fillId="0" borderId="23" xfId="4" applyNumberFormat="1" applyFont="1" applyBorder="1" applyAlignment="1" applyProtection="1">
      <alignment vertical="center" wrapText="1"/>
      <protection locked="0"/>
    </xf>
    <xf numFmtId="0" fontId="10" fillId="7" borderId="71" xfId="8" applyFont="1" applyFill="1" applyBorder="1" applyAlignment="1" applyProtection="1">
      <alignment horizontal="center" vertical="center" wrapText="1"/>
      <protection locked="0"/>
    </xf>
    <xf numFmtId="0" fontId="7" fillId="0" borderId="73" xfId="8" applyFont="1" applyFill="1" applyBorder="1" applyAlignment="1">
      <alignment horizontal="center" vertical="center" wrapText="1"/>
    </xf>
    <xf numFmtId="0" fontId="7" fillId="0" borderId="74" xfId="8" applyFont="1" applyFill="1" applyBorder="1" applyAlignment="1">
      <alignment horizontal="center" vertical="center" wrapText="1"/>
    </xf>
    <xf numFmtId="0" fontId="7" fillId="0" borderId="75" xfId="8" applyFont="1" applyFill="1" applyBorder="1" applyAlignment="1">
      <alignment horizontal="center" vertical="center" wrapText="1"/>
    </xf>
    <xf numFmtId="0" fontId="9" fillId="0" borderId="39" xfId="7" applyFont="1" applyBorder="1" applyAlignment="1">
      <alignment horizontal="left" vertical="center"/>
    </xf>
    <xf numFmtId="0" fontId="9" fillId="0" borderId="38" xfId="7" applyFont="1" applyBorder="1" applyAlignment="1">
      <alignment horizontal="left" vertical="center"/>
    </xf>
    <xf numFmtId="0" fontId="9" fillId="0" borderId="99" xfId="7" applyFont="1" applyBorder="1" applyAlignment="1">
      <alignment horizontal="center" vertical="center"/>
    </xf>
    <xf numFmtId="0" fontId="9" fillId="0" borderId="48" xfId="7" applyFont="1" applyBorder="1" applyAlignment="1">
      <alignment horizontal="center" vertical="center"/>
    </xf>
    <xf numFmtId="0" fontId="7" fillId="0" borderId="100" xfId="11" applyNumberFormat="1" applyFont="1" applyFill="1" applyBorder="1" applyAlignment="1" applyProtection="1">
      <alignment horizontal="center" vertical="center" wrapText="1"/>
    </xf>
    <xf numFmtId="0" fontId="7" fillId="0" borderId="101" xfId="11" applyNumberFormat="1" applyFont="1" applyFill="1" applyBorder="1" applyAlignment="1" applyProtection="1">
      <alignment horizontal="center" vertical="center" wrapText="1"/>
    </xf>
    <xf numFmtId="0" fontId="7" fillId="0" borderId="102" xfId="11" applyNumberFormat="1" applyFont="1" applyFill="1" applyBorder="1" applyAlignment="1" applyProtection="1">
      <alignment horizontal="center" vertical="center" wrapText="1"/>
    </xf>
    <xf numFmtId="0" fontId="8" fillId="0" borderId="88" xfId="8" applyFont="1" applyFill="1" applyBorder="1" applyAlignment="1">
      <alignment horizontal="center" vertical="center" wrapText="1"/>
    </xf>
    <xf numFmtId="0" fontId="8" fillId="0" borderId="89" xfId="8" applyFont="1" applyFill="1" applyBorder="1" applyAlignment="1">
      <alignment horizontal="center" vertical="center" wrapText="1"/>
    </xf>
    <xf numFmtId="0" fontId="8" fillId="0" borderId="90" xfId="8" applyFont="1" applyFill="1" applyBorder="1" applyAlignment="1">
      <alignment horizontal="center" vertical="center" wrapText="1"/>
    </xf>
    <xf numFmtId="0" fontId="9" fillId="3" borderId="92" xfId="8" applyFont="1" applyFill="1" applyBorder="1" applyAlignment="1">
      <alignment horizontal="left" vertical="center" wrapText="1"/>
    </xf>
    <xf numFmtId="0" fontId="9" fillId="3" borderId="93" xfId="8" applyFont="1" applyFill="1" applyBorder="1" applyAlignment="1">
      <alignment horizontal="left" vertical="center" wrapText="1"/>
    </xf>
    <xf numFmtId="0" fontId="9" fillId="3" borderId="95" xfId="8" applyFont="1" applyFill="1" applyBorder="1" applyAlignment="1">
      <alignment horizontal="left" vertical="center" wrapText="1"/>
    </xf>
    <xf numFmtId="0" fontId="8" fillId="0" borderId="96" xfId="8" applyFont="1" applyFill="1" applyBorder="1" applyAlignment="1">
      <alignment horizontal="center" vertical="center" wrapText="1"/>
    </xf>
    <xf numFmtId="0" fontId="8" fillId="0" borderId="97" xfId="8" applyFont="1" applyFill="1" applyBorder="1" applyAlignment="1">
      <alignment horizontal="center" vertical="center" wrapText="1"/>
    </xf>
    <xf numFmtId="0" fontId="8" fillId="0" borderId="98" xfId="8" applyFont="1" applyFill="1" applyBorder="1" applyAlignment="1">
      <alignment horizontal="center" vertical="center" wrapText="1"/>
    </xf>
    <xf numFmtId="0" fontId="9" fillId="3" borderId="78" xfId="13" applyFont="1" applyFill="1" applyBorder="1" applyAlignment="1">
      <alignment horizontal="left" vertical="center" wrapText="1"/>
    </xf>
    <xf numFmtId="0" fontId="9" fillId="3" borderId="95" xfId="13" applyFont="1" applyFill="1" applyBorder="1" applyAlignment="1">
      <alignment horizontal="left" vertical="center" wrapText="1"/>
    </xf>
    <xf numFmtId="0" fontId="9" fillId="3" borderId="78" xfId="13" applyFont="1" applyFill="1" applyBorder="1" applyAlignment="1">
      <alignment vertical="center" wrapText="1"/>
    </xf>
    <xf numFmtId="0" fontId="9" fillId="3" borderId="95" xfId="13" applyFont="1" applyFill="1" applyBorder="1" applyAlignment="1">
      <alignment vertical="center" wrapText="1"/>
    </xf>
    <xf numFmtId="0" fontId="9" fillId="0" borderId="114" xfId="8" applyFont="1" applyFill="1" applyBorder="1" applyAlignment="1">
      <alignment horizontal="left" vertical="center" wrapText="1"/>
    </xf>
    <xf numFmtId="0" fontId="9" fillId="0" borderId="115" xfId="8" applyFont="1" applyFill="1" applyBorder="1" applyAlignment="1">
      <alignment horizontal="left" vertical="center" wrapText="1"/>
    </xf>
    <xf numFmtId="0" fontId="7" fillId="2" borderId="66" xfId="0" applyFont="1" applyFill="1" applyBorder="1" applyAlignment="1">
      <alignment horizontal="left" vertical="center" wrapText="1"/>
    </xf>
    <xf numFmtId="0" fontId="7" fillId="2" borderId="67" xfId="0" applyFont="1" applyFill="1" applyBorder="1" applyAlignment="1">
      <alignment horizontal="left" vertical="center" wrapText="1"/>
    </xf>
    <xf numFmtId="0" fontId="7" fillId="2" borderId="68" xfId="0" applyFont="1" applyFill="1" applyBorder="1" applyAlignment="1">
      <alignment horizontal="left" vertical="center" wrapText="1"/>
    </xf>
    <xf numFmtId="0" fontId="10" fillId="7" borderId="106" xfId="8" applyFont="1" applyFill="1" applyBorder="1" applyAlignment="1" applyProtection="1">
      <alignment horizontal="center" vertical="center" wrapText="1"/>
      <protection locked="0"/>
    </xf>
    <xf numFmtId="0" fontId="10" fillId="7" borderId="107" xfId="8" applyFont="1" applyFill="1" applyBorder="1" applyAlignment="1" applyProtection="1">
      <alignment horizontal="center" vertical="center" wrapText="1"/>
      <protection locked="0"/>
    </xf>
    <xf numFmtId="0" fontId="7" fillId="0" borderId="108" xfId="8" applyFont="1" applyFill="1" applyBorder="1" applyAlignment="1">
      <alignment horizontal="center" vertical="center" wrapText="1"/>
    </xf>
    <xf numFmtId="0" fontId="7" fillId="0" borderId="109" xfId="8" applyFont="1" applyFill="1" applyBorder="1" applyAlignment="1">
      <alignment horizontal="center" vertical="center" wrapText="1"/>
    </xf>
    <xf numFmtId="0" fontId="7" fillId="0" borderId="110" xfId="8" applyFont="1" applyFill="1" applyBorder="1" applyAlignment="1">
      <alignment horizontal="center" vertical="center" wrapText="1"/>
    </xf>
    <xf numFmtId="0" fontId="9" fillId="3" borderId="123" xfId="14" applyFont="1" applyFill="1" applyBorder="1" applyAlignment="1">
      <alignment horizontal="left" vertical="center" wrapText="1"/>
    </xf>
    <xf numFmtId="0" fontId="9" fillId="3" borderId="124" xfId="14" applyFont="1" applyFill="1" applyBorder="1" applyAlignment="1">
      <alignment horizontal="left" vertical="center" wrapText="1"/>
    </xf>
    <xf numFmtId="0" fontId="9" fillId="0" borderId="82" xfId="8" applyFont="1" applyFill="1" applyBorder="1" applyAlignment="1">
      <alignment horizontal="left" vertical="center" wrapText="1"/>
    </xf>
    <xf numFmtId="0" fontId="9" fillId="0" borderId="122" xfId="8" applyFont="1" applyFill="1" applyBorder="1" applyAlignment="1">
      <alignment horizontal="left" vertical="center" wrapText="1"/>
    </xf>
    <xf numFmtId="0" fontId="10" fillId="0" borderId="117" xfId="6" applyFont="1" applyFill="1" applyBorder="1" applyAlignment="1" applyProtection="1">
      <alignment horizontal="right" vertical="center"/>
      <protection locked="0"/>
    </xf>
    <xf numFmtId="0" fontId="10" fillId="0" borderId="67" xfId="6" applyFont="1" applyFill="1" applyBorder="1" applyAlignment="1" applyProtection="1">
      <alignment horizontal="right" vertical="center"/>
      <protection locked="0"/>
    </xf>
    <xf numFmtId="0" fontId="10" fillId="0" borderId="68" xfId="6" applyFont="1" applyFill="1" applyBorder="1" applyAlignment="1" applyProtection="1">
      <alignment horizontal="right" vertical="center"/>
      <protection locked="0"/>
    </xf>
    <xf numFmtId="0" fontId="10" fillId="0" borderId="118" xfId="6" applyFont="1" applyFill="1" applyBorder="1" applyAlignment="1" applyProtection="1">
      <alignment horizontal="right" vertical="center"/>
      <protection locked="0"/>
    </xf>
    <xf numFmtId="0" fontId="10" fillId="0" borderId="119" xfId="6" applyFont="1" applyFill="1" applyBorder="1" applyAlignment="1" applyProtection="1">
      <alignment horizontal="right" vertical="center"/>
      <protection locked="0"/>
    </xf>
    <xf numFmtId="0" fontId="10" fillId="0" borderId="95" xfId="6" applyFont="1" applyFill="1" applyBorder="1" applyAlignment="1" applyProtection="1">
      <alignment horizontal="right" vertical="center"/>
      <protection locked="0"/>
    </xf>
    <xf numFmtId="0" fontId="10" fillId="0" borderId="120" xfId="6" applyFont="1" applyFill="1" applyBorder="1" applyAlignment="1" applyProtection="1">
      <alignment horizontal="right" vertical="center"/>
      <protection locked="0"/>
    </xf>
    <xf numFmtId="0" fontId="10" fillId="0" borderId="121" xfId="6" applyFont="1" applyFill="1" applyBorder="1" applyAlignment="1" applyProtection="1">
      <alignment horizontal="right" vertical="center"/>
      <protection locked="0"/>
    </xf>
    <xf numFmtId="0" fontId="10" fillId="0" borderId="122" xfId="6" applyFont="1" applyFill="1" applyBorder="1" applyAlignment="1" applyProtection="1">
      <alignment horizontal="right" vertical="center"/>
      <protection locked="0"/>
    </xf>
    <xf numFmtId="0" fontId="7" fillId="3" borderId="4" xfId="8" applyFont="1" applyFill="1" applyBorder="1" applyAlignment="1">
      <alignment horizontal="center" vertical="center" wrapText="1"/>
    </xf>
    <xf numFmtId="0" fontId="7" fillId="3" borderId="0" xfId="8" applyFont="1" applyFill="1" applyBorder="1" applyAlignment="1">
      <alignment horizontal="center" vertical="center" wrapText="1"/>
    </xf>
    <xf numFmtId="0" fontId="7" fillId="3" borderId="5" xfId="8" applyFont="1" applyFill="1" applyBorder="1" applyAlignment="1">
      <alignment horizontal="center" vertical="center" wrapText="1"/>
    </xf>
    <xf numFmtId="0" fontId="9" fillId="0" borderId="128" xfId="8" applyFont="1" applyFill="1" applyBorder="1" applyAlignment="1">
      <alignment horizontal="left" vertical="center" wrapText="1"/>
    </xf>
    <xf numFmtId="0" fontId="8" fillId="0" borderId="108" xfId="8" applyFont="1" applyFill="1" applyBorder="1" applyAlignment="1" applyProtection="1">
      <alignment horizontal="center" vertical="center" wrapText="1"/>
      <protection locked="0"/>
    </xf>
    <xf numFmtId="0" fontId="8" fillId="0" borderId="109" xfId="8" applyFont="1" applyFill="1" applyBorder="1" applyAlignment="1" applyProtection="1">
      <alignment horizontal="center" vertical="center" wrapText="1"/>
      <protection locked="0"/>
    </xf>
    <xf numFmtId="0" fontId="8" fillId="0" borderId="110" xfId="8" applyFont="1" applyFill="1" applyBorder="1" applyAlignment="1" applyProtection="1">
      <alignment horizontal="center" vertical="center" wrapText="1"/>
      <protection locked="0"/>
    </xf>
    <xf numFmtId="0" fontId="9" fillId="0" borderId="77" xfId="8" applyFont="1" applyFill="1" applyBorder="1" applyAlignment="1">
      <alignment horizontal="left" vertical="center" wrapText="1"/>
    </xf>
    <xf numFmtId="0" fontId="9" fillId="0" borderId="129" xfId="8" applyFont="1" applyFill="1" applyBorder="1" applyAlignment="1">
      <alignment horizontal="left" vertical="center" wrapText="1"/>
    </xf>
    <xf numFmtId="0" fontId="9" fillId="0" borderId="113" xfId="8" applyFont="1" applyFill="1" applyBorder="1" applyAlignment="1">
      <alignment horizontal="left" vertical="center" wrapText="1"/>
    </xf>
    <xf numFmtId="0" fontId="7" fillId="3" borderId="130" xfId="8" applyFont="1" applyFill="1" applyBorder="1" applyAlignment="1">
      <alignment horizontal="center" vertical="center" wrapText="1"/>
    </xf>
    <xf numFmtId="0" fontId="7" fillId="3" borderId="131" xfId="8" applyFont="1" applyFill="1" applyBorder="1" applyAlignment="1">
      <alignment horizontal="center" vertical="center" wrapText="1"/>
    </xf>
    <xf numFmtId="0" fontId="7" fillId="3" borderId="132" xfId="8" applyFont="1" applyFill="1" applyBorder="1" applyAlignment="1">
      <alignment horizontal="center" vertical="center" wrapText="1"/>
    </xf>
    <xf numFmtId="0" fontId="9" fillId="0" borderId="78" xfId="8" applyFont="1" applyFill="1" applyBorder="1" applyAlignment="1">
      <alignment horizontal="left" vertical="center" wrapText="1"/>
    </xf>
    <xf numFmtId="0" fontId="7" fillId="0" borderId="96" xfId="8" applyFont="1" applyFill="1" applyBorder="1" applyAlignment="1">
      <alignment horizontal="center" vertical="center" wrapText="1"/>
    </xf>
    <xf numFmtId="0" fontId="7" fillId="0" borderId="97" xfId="8" applyFont="1" applyFill="1" applyBorder="1" applyAlignment="1">
      <alignment horizontal="center" vertical="center" wrapText="1"/>
    </xf>
    <xf numFmtId="0" fontId="7" fillId="0" borderId="98" xfId="8" applyFont="1" applyFill="1" applyBorder="1" applyAlignment="1">
      <alignment horizontal="center" vertical="center" wrapText="1"/>
    </xf>
    <xf numFmtId="0" fontId="10" fillId="7" borderId="81" xfId="8" applyFont="1" applyFill="1" applyBorder="1" applyAlignment="1" applyProtection="1">
      <alignment horizontal="center" vertical="center" wrapText="1"/>
      <protection locked="0"/>
    </xf>
    <xf numFmtId="0" fontId="8" fillId="0" borderId="133" xfId="8" applyFont="1" applyFill="1" applyBorder="1" applyAlignment="1" applyProtection="1">
      <alignment horizontal="center" vertical="center" wrapText="1"/>
      <protection locked="0"/>
    </xf>
    <xf numFmtId="0" fontId="8" fillId="0" borderId="37" xfId="8" applyFont="1" applyFill="1" applyBorder="1" applyAlignment="1" applyProtection="1">
      <alignment horizontal="center" vertical="center" wrapText="1"/>
      <protection locked="0"/>
    </xf>
    <xf numFmtId="0" fontId="8" fillId="0" borderId="45" xfId="8" applyFont="1" applyFill="1" applyBorder="1" applyAlignment="1" applyProtection="1">
      <alignment horizontal="center" vertical="center" wrapText="1"/>
      <protection locked="0"/>
    </xf>
    <xf numFmtId="0" fontId="9" fillId="0" borderId="40" xfId="21" applyFont="1" applyFill="1" applyBorder="1" applyAlignment="1">
      <alignment horizontal="left" vertical="center" wrapText="1"/>
    </xf>
    <xf numFmtId="0" fontId="9" fillId="3" borderId="39" xfId="8" applyFont="1" applyFill="1" applyBorder="1" applyAlignment="1">
      <alignment horizontal="left" vertical="center" wrapText="1"/>
    </xf>
    <xf numFmtId="0" fontId="9" fillId="3" borderId="38" xfId="8" applyFont="1" applyFill="1" applyBorder="1" applyAlignment="1">
      <alignment horizontal="left" vertical="center" wrapText="1"/>
    </xf>
    <xf numFmtId="0" fontId="9" fillId="0" borderId="99" xfId="8" applyFont="1" applyFill="1" applyBorder="1" applyAlignment="1">
      <alignment horizontal="left" vertical="center" wrapText="1"/>
    </xf>
    <xf numFmtId="0" fontId="9" fillId="0" borderId="135" xfId="20" applyFont="1" applyFill="1" applyBorder="1" applyAlignment="1">
      <alignment horizontal="left" vertical="center"/>
    </xf>
    <xf numFmtId="0" fontId="9" fillId="0" borderId="40" xfId="20" applyFont="1" applyFill="1" applyBorder="1" applyAlignment="1">
      <alignment horizontal="left" vertical="center"/>
    </xf>
    <xf numFmtId="0" fontId="15" fillId="0" borderId="99" xfId="17" applyFont="1" applyBorder="1" applyAlignment="1">
      <alignment horizontal="center"/>
    </xf>
    <xf numFmtId="0" fontId="15" fillId="0" borderId="48" xfId="17" applyFont="1" applyBorder="1" applyAlignment="1">
      <alignment horizontal="center"/>
    </xf>
    <xf numFmtId="0" fontId="8" fillId="3" borderId="35" xfId="8" applyFont="1" applyFill="1" applyBorder="1" applyAlignment="1">
      <alignment horizontal="center" vertical="center" wrapText="1"/>
    </xf>
    <xf numFmtId="0" fontId="8" fillId="3" borderId="40" xfId="8" applyFont="1" applyFill="1" applyBorder="1" applyAlignment="1">
      <alignment horizontal="center" vertical="center" wrapText="1"/>
    </xf>
    <xf numFmtId="0" fontId="8" fillId="3" borderId="41" xfId="8" applyFont="1" applyFill="1" applyBorder="1" applyAlignment="1">
      <alignment horizontal="center" vertical="center" wrapText="1"/>
    </xf>
    <xf numFmtId="0" fontId="9" fillId="3" borderId="40" xfId="21" applyFont="1" applyFill="1" applyBorder="1" applyAlignment="1">
      <alignment horizontal="left" vertical="center" wrapText="1"/>
    </xf>
    <xf numFmtId="0" fontId="9" fillId="0" borderId="51" xfId="0" applyFont="1" applyFill="1" applyBorder="1" applyAlignment="1">
      <alignment horizontal="left" vertical="center" wrapText="1"/>
    </xf>
    <xf numFmtId="0" fontId="7" fillId="0" borderId="7" xfId="11" applyNumberFormat="1" applyFont="1" applyFill="1" applyBorder="1" applyAlignment="1" applyProtection="1">
      <alignment horizontal="center" vertical="center" wrapText="1"/>
    </xf>
    <xf numFmtId="0" fontId="7" fillId="0" borderId="138" xfId="11" applyNumberFormat="1" applyFont="1" applyFill="1" applyBorder="1" applyAlignment="1" applyProtection="1">
      <alignment horizontal="center" vertical="center" wrapText="1"/>
    </xf>
    <xf numFmtId="0" fontId="7" fillId="0" borderId="139" xfId="11" applyNumberFormat="1" applyFont="1" applyFill="1" applyBorder="1" applyAlignment="1" applyProtection="1">
      <alignment horizontal="center" vertical="center" wrapText="1"/>
    </xf>
    <xf numFmtId="0" fontId="7" fillId="7" borderId="37" xfId="8" applyFont="1" applyFill="1" applyBorder="1" applyAlignment="1" applyProtection="1">
      <alignment vertical="center" wrapText="1"/>
      <protection locked="0"/>
    </xf>
    <xf numFmtId="0" fontId="10" fillId="7" borderId="51" xfId="8" applyFont="1" applyFill="1" applyBorder="1" applyAlignment="1" applyProtection="1">
      <alignment horizontal="center" vertical="center" wrapText="1"/>
      <protection locked="0"/>
    </xf>
    <xf numFmtId="0" fontId="8" fillId="0" borderId="133" xfId="8" applyFont="1" applyFill="1" applyBorder="1" applyAlignment="1">
      <alignment horizontal="center" vertical="center" wrapText="1"/>
    </xf>
    <xf numFmtId="0" fontId="8" fillId="0" borderId="37" xfId="8" applyFont="1" applyFill="1" applyBorder="1" applyAlignment="1">
      <alignment horizontal="center" vertical="center" wrapText="1"/>
    </xf>
    <xf numFmtId="0" fontId="8" fillId="0" borderId="45" xfId="8" applyFont="1" applyFill="1" applyBorder="1" applyAlignment="1">
      <alignment horizontal="center" vertical="center" wrapText="1"/>
    </xf>
    <xf numFmtId="0" fontId="10" fillId="7" borderId="140" xfId="8" applyFont="1" applyFill="1" applyBorder="1" applyAlignment="1" applyProtection="1">
      <alignment horizontal="center" vertical="center" wrapText="1"/>
      <protection locked="0"/>
    </xf>
    <xf numFmtId="0" fontId="7" fillId="0" borderId="141" xfId="8" applyFont="1" applyFill="1" applyBorder="1" applyAlignment="1">
      <alignment horizontal="center" vertical="center" wrapText="1"/>
    </xf>
    <xf numFmtId="0" fontId="7" fillId="0" borderId="142" xfId="8" applyFont="1" applyFill="1" applyBorder="1" applyAlignment="1">
      <alignment horizontal="center" vertical="center" wrapText="1"/>
    </xf>
    <xf numFmtId="0" fontId="7" fillId="0" borderId="143" xfId="8" applyFont="1" applyFill="1" applyBorder="1" applyAlignment="1">
      <alignment horizontal="center" vertical="center" wrapText="1"/>
    </xf>
    <xf numFmtId="0" fontId="7" fillId="3" borderId="96" xfId="8" applyFont="1" applyFill="1" applyBorder="1" applyAlignment="1">
      <alignment horizontal="center" vertical="center" wrapText="1"/>
    </xf>
    <xf numFmtId="0" fontId="7" fillId="3" borderId="97" xfId="8" applyFont="1" applyFill="1" applyBorder="1" applyAlignment="1">
      <alignment horizontal="center" vertical="center" wrapText="1"/>
    </xf>
    <xf numFmtId="0" fontId="7" fillId="3" borderId="98" xfId="8" applyFont="1" applyFill="1" applyBorder="1" applyAlignment="1">
      <alignment horizontal="center" vertical="center" wrapText="1"/>
    </xf>
    <xf numFmtId="0" fontId="7" fillId="0" borderId="133" xfId="8" applyFont="1" applyFill="1" applyBorder="1" applyAlignment="1">
      <alignment horizontal="center" vertical="center" wrapText="1"/>
    </xf>
    <xf numFmtId="0" fontId="7" fillId="0" borderId="37" xfId="8" applyFont="1" applyFill="1" applyBorder="1" applyAlignment="1">
      <alignment horizontal="center" vertical="center" wrapText="1"/>
    </xf>
    <xf numFmtId="0" fontId="7" fillId="0" borderId="45" xfId="8" applyFont="1" applyFill="1" applyBorder="1" applyAlignment="1">
      <alignment horizontal="center" vertical="center" wrapText="1"/>
    </xf>
    <xf numFmtId="49" fontId="12" fillId="0" borderId="144" xfId="0" applyNumberFormat="1" applyFont="1" applyFill="1" applyBorder="1" applyAlignment="1">
      <alignment horizontal="left" vertical="center" wrapText="1"/>
    </xf>
    <xf numFmtId="49" fontId="12" fillId="0" borderId="44" xfId="0" applyNumberFormat="1" applyFont="1" applyFill="1" applyBorder="1" applyAlignment="1">
      <alignment horizontal="left" vertical="center" wrapText="1"/>
    </xf>
    <xf numFmtId="0" fontId="9" fillId="0" borderId="40" xfId="8" applyFont="1" applyFill="1" applyBorder="1" applyAlignment="1">
      <alignment horizontal="left" vertical="center" wrapText="1"/>
    </xf>
    <xf numFmtId="0" fontId="9" fillId="0" borderId="40" xfId="18" applyFont="1" applyFill="1" applyBorder="1" applyAlignment="1">
      <alignment horizontal="left"/>
    </xf>
    <xf numFmtId="0" fontId="7" fillId="0" borderId="35" xfId="8" applyFont="1" applyFill="1" applyBorder="1" applyAlignment="1">
      <alignment horizontal="center" vertical="center" wrapText="1"/>
    </xf>
    <xf numFmtId="0" fontId="7" fillId="0" borderId="40" xfId="8" applyFont="1" applyFill="1" applyBorder="1" applyAlignment="1">
      <alignment horizontal="center" vertical="center" wrapText="1"/>
    </xf>
    <xf numFmtId="0" fontId="7" fillId="0" borderId="41" xfId="8" applyFont="1" applyFill="1" applyBorder="1" applyAlignment="1">
      <alignment horizontal="center" vertical="center" wrapText="1"/>
    </xf>
    <xf numFmtId="0" fontId="9" fillId="8" borderId="40" xfId="24" applyFont="1" applyFill="1" applyBorder="1" applyAlignment="1">
      <alignment horizontal="left" vertical="center" wrapText="1"/>
    </xf>
    <xf numFmtId="0" fontId="10" fillId="7" borderId="94" xfId="8" applyFont="1" applyFill="1" applyBorder="1" applyAlignment="1" applyProtection="1">
      <alignment horizontal="center" vertical="center" wrapText="1"/>
      <protection locked="0"/>
    </xf>
    <xf numFmtId="49" fontId="12" fillId="0" borderId="39" xfId="0" applyNumberFormat="1" applyFont="1" applyFill="1" applyBorder="1" applyAlignment="1">
      <alignment horizontal="left" vertical="center" wrapText="1"/>
    </xf>
    <xf numFmtId="49" fontId="12" fillId="0" borderId="38" xfId="0" applyNumberFormat="1" applyFont="1" applyFill="1" applyBorder="1" applyAlignment="1">
      <alignment horizontal="left" vertical="center" wrapText="1"/>
    </xf>
    <xf numFmtId="0" fontId="9" fillId="0" borderId="39" xfId="8" applyFont="1" applyFill="1" applyBorder="1" applyAlignment="1">
      <alignment horizontal="left" vertical="center" wrapText="1"/>
    </xf>
    <xf numFmtId="0" fontId="9" fillId="0" borderId="38" xfId="8" applyFont="1" applyFill="1" applyBorder="1" applyAlignment="1">
      <alignment horizontal="left" vertical="center" wrapText="1"/>
    </xf>
    <xf numFmtId="0" fontId="8" fillId="0" borderId="35" xfId="8" applyFont="1" applyFill="1" applyBorder="1" applyAlignment="1">
      <alignment horizontal="center" vertical="center" wrapText="1"/>
    </xf>
    <xf numFmtId="0" fontId="8" fillId="0" borderId="40" xfId="8" applyFont="1" applyFill="1" applyBorder="1" applyAlignment="1">
      <alignment horizontal="center" vertical="center" wrapText="1"/>
    </xf>
    <xf numFmtId="0" fontId="8" fillId="0" borderId="41" xfId="8" applyFont="1" applyFill="1" applyBorder="1" applyAlignment="1">
      <alignment horizontal="center" vertical="center" wrapText="1"/>
    </xf>
    <xf numFmtId="49" fontId="12" fillId="0" borderId="39" xfId="0" applyNumberFormat="1" applyFont="1" applyBorder="1" applyAlignment="1">
      <alignment horizontal="left" vertical="center" wrapText="1"/>
    </xf>
    <xf numFmtId="49" fontId="12" fillId="0" borderId="34" xfId="0" applyNumberFormat="1" applyFont="1" applyBorder="1" applyAlignment="1">
      <alignment horizontal="left" vertical="center" wrapText="1"/>
    </xf>
    <xf numFmtId="49" fontId="12" fillId="0" borderId="38" xfId="0" applyNumberFormat="1" applyFont="1" applyBorder="1" applyAlignment="1">
      <alignment horizontal="left" vertical="center" wrapText="1"/>
    </xf>
  </cellXfs>
  <cellStyles count="26">
    <cellStyle name="Normal" xfId="0" builtinId="0"/>
    <cellStyle name="Normal 2 2" xfId="20"/>
    <cellStyle name="Normal_ADM LOCAL - RD3_2_COMPOSIÇÕES" xfId="14"/>
    <cellStyle name="Normal_ADM LOCAL - RD3_2_RD3ª_2ªfase_JI PARANÁ.2" xfId="8"/>
    <cellStyle name="Normal_COMPOSIÇÕES" xfId="24"/>
    <cellStyle name="Normal_COMPOSIÇÕES_RD3ª_2ªfase" xfId="13"/>
    <cellStyle name="Normal_ORÇAMENTO - PRAÇA DO XAVANTE III_SINAPI" xfId="6"/>
    <cellStyle name="Normal_ORÇAMENTO - rede eletrica 2" xfId="21"/>
    <cellStyle name="Normal_ORÇAMENTO - rede eletrica_COMPOSIÇÕES" xfId="5"/>
    <cellStyle name="Normal_Orçamento_PANTANAL-jan-12_REDE ABAST. ÁGUA" xfId="4"/>
    <cellStyle name="Normal_Rampa de acesso -AGO-08" xfId="7"/>
    <cellStyle name="Normal_Rampa de acesso -AGO-08 2" xfId="17"/>
    <cellStyle name="Normal_UNID.HABIT.39m2" xfId="18"/>
    <cellStyle name="Separador de milhares" xfId="1" builtinId="3"/>
    <cellStyle name="Separador de milhares 3" xfId="2"/>
    <cellStyle name="Separador de milhares 4 2" xfId="23"/>
    <cellStyle name="Separador de milhares 8" xfId="3"/>
    <cellStyle name="Separador de milhares_ADM LOCAL - RD3_2" xfId="25"/>
    <cellStyle name="Separador de milhares_ADM LOCAL - RD3_2_COMPOSIÇÕES" xfId="15"/>
    <cellStyle name="Separador de milhares_ADM LOCAL - RD3_2_RD3ª_2ªfase_JI PARANÁ.2" xfId="9"/>
    <cellStyle name="Separador de milhares_COMPOSIÇÕES" xfId="16"/>
    <cellStyle name="Separador de milhares_ORÇAMENTO - rede eletrica 2" xfId="22"/>
    <cellStyle name="Separador de milhares_ORÇAMENTO - rede eletrica_RD3ª_2ªfase_JI PARANÁ.2" xfId="11"/>
    <cellStyle name="Separador de milhares_PARETO - RIACHO DOCE IV antigo_RD3ª_2ªfase_JI PARANÁ.2" xfId="12"/>
    <cellStyle name="Separador de milhares_SIST. VIÁRIO" xfId="10"/>
    <cellStyle name="Separador de milhares_UNID.HABIT.39m2" xfId="19"/>
  </cellStyles>
  <dxfs count="1">
    <dxf>
      <font>
        <b val="0"/>
        <condense val="0"/>
        <extend val="0"/>
        <color indexed="26"/>
      </font>
      <fill>
        <patternFill patternType="solid">
          <fgColor indexed="31"/>
          <bgColor indexed="22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2.xml"/><Relationship Id="rId4" Type="http://schemas.openxmlformats.org/officeDocument/2006/relationships/externalLink" Target="externalLinks/externalLink1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0</xdr:row>
      <xdr:rowOff>85725</xdr:rowOff>
    </xdr:from>
    <xdr:to>
      <xdr:col>2</xdr:col>
      <xdr:colOff>38861</xdr:colOff>
      <xdr:row>0</xdr:row>
      <xdr:rowOff>89024</xdr:rowOff>
    </xdr:to>
    <xdr:pic>
      <xdr:nvPicPr>
        <xdr:cNvPr id="3" name="Picture 2" descr="cohab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66750" y="85725"/>
          <a:ext cx="781049" cy="5053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JJB-REPROGRAMA&#199;&#195;O-OUT14/JJB%20PMA%20-%20PLANILHA%20REMANESCENTES%20DEZ-14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/JJB-REPROGRAMA&#199;&#195;O-OUT14/JJB%20ZEIS%20-%20PLANILHA%20REMANESCENTES%20DEZ-14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PLANILHA ORÇAMENTÁRIA-COHAB"/>
      <sheetName val="PLANILHA ORÇAMENTÁRIA-CAIXA"/>
      <sheetName val="COMPOSIÇÕES"/>
      <sheetName val="RESUMO"/>
      <sheetName val="BM-18"/>
      <sheetName val="PLANILHA À REFAZER"/>
    </sheetNames>
    <sheetDataSet>
      <sheetData sheetId="0"/>
      <sheetData sheetId="1">
        <row r="12">
          <cell r="H12">
            <v>36</v>
          </cell>
        </row>
      </sheetData>
      <sheetData sheetId="2">
        <row r="22">
          <cell r="H22">
            <v>23.34</v>
          </cell>
        </row>
      </sheetData>
      <sheetData sheetId="3"/>
      <sheetData sheetId="4">
        <row r="13">
          <cell r="R13">
            <v>36</v>
          </cell>
        </row>
      </sheetData>
      <sheetData sheetId="5">
        <row r="159">
          <cell r="Q159">
            <v>1373509.93</v>
          </cell>
        </row>
      </sheetData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RESUMO"/>
      <sheetName val="PLANILHA ORÇAMENTÁRIA - COHAB"/>
      <sheetName val="PLANILHA ORÇAMENTÁRIA - CAIXA"/>
      <sheetName val="COMPOSIÇÕES"/>
      <sheetName val="BM 26 HAB"/>
      <sheetName val="BM 26 INFRA"/>
      <sheetName val="SERVIÇOS À REFAZER"/>
    </sheetNames>
    <sheetDataSet>
      <sheetData sheetId="0"/>
      <sheetData sheetId="1"/>
      <sheetData sheetId="2">
        <row r="173">
          <cell r="G173">
            <v>10035.209999999999</v>
          </cell>
        </row>
      </sheetData>
      <sheetData sheetId="3">
        <row r="286">
          <cell r="H286">
            <v>20.170000000000002</v>
          </cell>
        </row>
      </sheetData>
      <sheetData sheetId="4"/>
      <sheetData sheetId="5">
        <row r="21">
          <cell r="D21" t="str">
            <v>mês</v>
          </cell>
        </row>
      </sheetData>
      <sheetData sheetId="6">
        <row r="94">
          <cell r="T94">
            <v>122890.15</v>
          </cell>
        </row>
      </sheetData>
    </sheetDataSet>
  </externalBook>
</externalLink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Escritório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oleObject" Target="../embeddings/oleObject1.bin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oleObject" Target="../embeddings/oleObject116.bin"/><Relationship Id="rId671" Type="http://schemas.openxmlformats.org/officeDocument/2006/relationships/oleObject" Target="../embeddings/oleObject670.bin"/><Relationship Id="rId769" Type="http://schemas.openxmlformats.org/officeDocument/2006/relationships/oleObject" Target="../embeddings/oleObject768.bin"/><Relationship Id="rId976" Type="http://schemas.openxmlformats.org/officeDocument/2006/relationships/oleObject" Target="../embeddings/oleObject975.bin"/><Relationship Id="rId21" Type="http://schemas.openxmlformats.org/officeDocument/2006/relationships/oleObject" Target="../embeddings/oleObject20.bin"/><Relationship Id="rId324" Type="http://schemas.openxmlformats.org/officeDocument/2006/relationships/oleObject" Target="../embeddings/oleObject323.bin"/><Relationship Id="rId531" Type="http://schemas.openxmlformats.org/officeDocument/2006/relationships/oleObject" Target="../embeddings/oleObject530.bin"/><Relationship Id="rId629" Type="http://schemas.openxmlformats.org/officeDocument/2006/relationships/oleObject" Target="../embeddings/oleObject628.bin"/><Relationship Id="rId170" Type="http://schemas.openxmlformats.org/officeDocument/2006/relationships/oleObject" Target="../embeddings/oleObject169.bin"/><Relationship Id="rId836" Type="http://schemas.openxmlformats.org/officeDocument/2006/relationships/oleObject" Target="../embeddings/oleObject835.bin"/><Relationship Id="rId1021" Type="http://schemas.openxmlformats.org/officeDocument/2006/relationships/oleObject" Target="../embeddings/oleObject1020.bin"/><Relationship Id="rId268" Type="http://schemas.openxmlformats.org/officeDocument/2006/relationships/oleObject" Target="../embeddings/oleObject267.bin"/><Relationship Id="rId475" Type="http://schemas.openxmlformats.org/officeDocument/2006/relationships/oleObject" Target="../embeddings/oleObject474.bin"/><Relationship Id="rId682" Type="http://schemas.openxmlformats.org/officeDocument/2006/relationships/oleObject" Target="../embeddings/oleObject681.bin"/><Relationship Id="rId903" Type="http://schemas.openxmlformats.org/officeDocument/2006/relationships/oleObject" Target="../embeddings/oleObject902.bin"/><Relationship Id="rId32" Type="http://schemas.openxmlformats.org/officeDocument/2006/relationships/oleObject" Target="../embeddings/oleObject31.bin"/><Relationship Id="rId128" Type="http://schemas.openxmlformats.org/officeDocument/2006/relationships/oleObject" Target="../embeddings/oleObject127.bin"/><Relationship Id="rId335" Type="http://schemas.openxmlformats.org/officeDocument/2006/relationships/oleObject" Target="../embeddings/oleObject334.bin"/><Relationship Id="rId542" Type="http://schemas.openxmlformats.org/officeDocument/2006/relationships/oleObject" Target="../embeddings/oleObject541.bin"/><Relationship Id="rId987" Type="http://schemas.openxmlformats.org/officeDocument/2006/relationships/oleObject" Target="../embeddings/oleObject986.bin"/><Relationship Id="rId181" Type="http://schemas.openxmlformats.org/officeDocument/2006/relationships/oleObject" Target="../embeddings/oleObject180.bin"/><Relationship Id="rId402" Type="http://schemas.openxmlformats.org/officeDocument/2006/relationships/oleObject" Target="../embeddings/oleObject401.bin"/><Relationship Id="rId847" Type="http://schemas.openxmlformats.org/officeDocument/2006/relationships/oleObject" Target="../embeddings/oleObject846.bin"/><Relationship Id="rId279" Type="http://schemas.openxmlformats.org/officeDocument/2006/relationships/oleObject" Target="../embeddings/oleObject278.bin"/><Relationship Id="rId486" Type="http://schemas.openxmlformats.org/officeDocument/2006/relationships/oleObject" Target="../embeddings/oleObject485.bin"/><Relationship Id="rId693" Type="http://schemas.openxmlformats.org/officeDocument/2006/relationships/oleObject" Target="../embeddings/oleObject692.bin"/><Relationship Id="rId707" Type="http://schemas.openxmlformats.org/officeDocument/2006/relationships/oleObject" Target="../embeddings/oleObject706.bin"/><Relationship Id="rId914" Type="http://schemas.openxmlformats.org/officeDocument/2006/relationships/oleObject" Target="../embeddings/oleObject913.bin"/><Relationship Id="rId43" Type="http://schemas.openxmlformats.org/officeDocument/2006/relationships/oleObject" Target="../embeddings/oleObject42.bin"/><Relationship Id="rId139" Type="http://schemas.openxmlformats.org/officeDocument/2006/relationships/oleObject" Target="../embeddings/oleObject138.bin"/><Relationship Id="rId346" Type="http://schemas.openxmlformats.org/officeDocument/2006/relationships/oleObject" Target="../embeddings/oleObject345.bin"/><Relationship Id="rId553" Type="http://schemas.openxmlformats.org/officeDocument/2006/relationships/oleObject" Target="../embeddings/oleObject552.bin"/><Relationship Id="rId760" Type="http://schemas.openxmlformats.org/officeDocument/2006/relationships/oleObject" Target="../embeddings/oleObject759.bin"/><Relationship Id="rId998" Type="http://schemas.openxmlformats.org/officeDocument/2006/relationships/oleObject" Target="../embeddings/oleObject997.bin"/><Relationship Id="rId192" Type="http://schemas.openxmlformats.org/officeDocument/2006/relationships/oleObject" Target="../embeddings/oleObject191.bin"/><Relationship Id="rId206" Type="http://schemas.openxmlformats.org/officeDocument/2006/relationships/oleObject" Target="../embeddings/oleObject205.bin"/><Relationship Id="rId413" Type="http://schemas.openxmlformats.org/officeDocument/2006/relationships/oleObject" Target="../embeddings/oleObject412.bin"/><Relationship Id="rId858" Type="http://schemas.openxmlformats.org/officeDocument/2006/relationships/oleObject" Target="../embeddings/oleObject857.bin"/><Relationship Id="rId497" Type="http://schemas.openxmlformats.org/officeDocument/2006/relationships/oleObject" Target="../embeddings/oleObject496.bin"/><Relationship Id="rId620" Type="http://schemas.openxmlformats.org/officeDocument/2006/relationships/oleObject" Target="../embeddings/oleObject619.bin"/><Relationship Id="rId718" Type="http://schemas.openxmlformats.org/officeDocument/2006/relationships/oleObject" Target="../embeddings/oleObject717.bin"/><Relationship Id="rId925" Type="http://schemas.openxmlformats.org/officeDocument/2006/relationships/oleObject" Target="../embeddings/oleObject924.bin"/><Relationship Id="rId357" Type="http://schemas.openxmlformats.org/officeDocument/2006/relationships/oleObject" Target="../embeddings/oleObject356.bin"/><Relationship Id="rId54" Type="http://schemas.openxmlformats.org/officeDocument/2006/relationships/oleObject" Target="../embeddings/oleObject53.bin"/><Relationship Id="rId217" Type="http://schemas.openxmlformats.org/officeDocument/2006/relationships/oleObject" Target="../embeddings/oleObject216.bin"/><Relationship Id="rId564" Type="http://schemas.openxmlformats.org/officeDocument/2006/relationships/oleObject" Target="../embeddings/oleObject563.bin"/><Relationship Id="rId771" Type="http://schemas.openxmlformats.org/officeDocument/2006/relationships/oleObject" Target="../embeddings/oleObject770.bin"/><Relationship Id="rId869" Type="http://schemas.openxmlformats.org/officeDocument/2006/relationships/oleObject" Target="../embeddings/oleObject868.bin"/><Relationship Id="rId424" Type="http://schemas.openxmlformats.org/officeDocument/2006/relationships/oleObject" Target="../embeddings/oleObject423.bin"/><Relationship Id="rId631" Type="http://schemas.openxmlformats.org/officeDocument/2006/relationships/oleObject" Target="../embeddings/oleObject630.bin"/><Relationship Id="rId729" Type="http://schemas.openxmlformats.org/officeDocument/2006/relationships/oleObject" Target="../embeddings/oleObject728.bin"/><Relationship Id="rId270" Type="http://schemas.openxmlformats.org/officeDocument/2006/relationships/oleObject" Target="../embeddings/oleObject269.bin"/><Relationship Id="rId936" Type="http://schemas.openxmlformats.org/officeDocument/2006/relationships/oleObject" Target="../embeddings/oleObject935.bin"/><Relationship Id="rId65" Type="http://schemas.openxmlformats.org/officeDocument/2006/relationships/oleObject" Target="../embeddings/oleObject64.bin"/><Relationship Id="rId130" Type="http://schemas.openxmlformats.org/officeDocument/2006/relationships/oleObject" Target="../embeddings/oleObject129.bin"/><Relationship Id="rId368" Type="http://schemas.openxmlformats.org/officeDocument/2006/relationships/oleObject" Target="../embeddings/oleObject367.bin"/><Relationship Id="rId575" Type="http://schemas.openxmlformats.org/officeDocument/2006/relationships/oleObject" Target="../embeddings/oleObject574.bin"/><Relationship Id="rId782" Type="http://schemas.openxmlformats.org/officeDocument/2006/relationships/oleObject" Target="../embeddings/oleObject781.bin"/><Relationship Id="rId228" Type="http://schemas.openxmlformats.org/officeDocument/2006/relationships/oleObject" Target="../embeddings/oleObject227.bin"/><Relationship Id="rId435" Type="http://schemas.openxmlformats.org/officeDocument/2006/relationships/oleObject" Target="../embeddings/oleObject434.bin"/><Relationship Id="rId642" Type="http://schemas.openxmlformats.org/officeDocument/2006/relationships/oleObject" Target="../embeddings/oleObject641.bin"/><Relationship Id="rId281" Type="http://schemas.openxmlformats.org/officeDocument/2006/relationships/oleObject" Target="../embeddings/oleObject280.bin"/><Relationship Id="rId502" Type="http://schemas.openxmlformats.org/officeDocument/2006/relationships/oleObject" Target="../embeddings/oleObject501.bin"/><Relationship Id="rId947" Type="http://schemas.openxmlformats.org/officeDocument/2006/relationships/oleObject" Target="../embeddings/oleObject946.bin"/><Relationship Id="rId76" Type="http://schemas.openxmlformats.org/officeDocument/2006/relationships/oleObject" Target="../embeddings/oleObject75.bin"/><Relationship Id="rId141" Type="http://schemas.openxmlformats.org/officeDocument/2006/relationships/oleObject" Target="../embeddings/oleObject140.bin"/><Relationship Id="rId379" Type="http://schemas.openxmlformats.org/officeDocument/2006/relationships/oleObject" Target="../embeddings/oleObject378.bin"/><Relationship Id="rId586" Type="http://schemas.openxmlformats.org/officeDocument/2006/relationships/oleObject" Target="../embeddings/oleObject585.bin"/><Relationship Id="rId793" Type="http://schemas.openxmlformats.org/officeDocument/2006/relationships/oleObject" Target="../embeddings/oleObject792.bin"/><Relationship Id="rId807" Type="http://schemas.openxmlformats.org/officeDocument/2006/relationships/oleObject" Target="../embeddings/oleObject806.bin"/><Relationship Id="rId7" Type="http://schemas.openxmlformats.org/officeDocument/2006/relationships/oleObject" Target="../embeddings/oleObject6.bin"/><Relationship Id="rId239" Type="http://schemas.openxmlformats.org/officeDocument/2006/relationships/oleObject" Target="../embeddings/oleObject238.bin"/><Relationship Id="rId446" Type="http://schemas.openxmlformats.org/officeDocument/2006/relationships/oleObject" Target="../embeddings/oleObject445.bin"/><Relationship Id="rId653" Type="http://schemas.openxmlformats.org/officeDocument/2006/relationships/oleObject" Target="../embeddings/oleObject652.bin"/><Relationship Id="rId292" Type="http://schemas.openxmlformats.org/officeDocument/2006/relationships/oleObject" Target="../embeddings/oleObject291.bin"/><Relationship Id="rId306" Type="http://schemas.openxmlformats.org/officeDocument/2006/relationships/oleObject" Target="../embeddings/oleObject305.bin"/><Relationship Id="rId860" Type="http://schemas.openxmlformats.org/officeDocument/2006/relationships/oleObject" Target="../embeddings/oleObject859.bin"/><Relationship Id="rId958" Type="http://schemas.openxmlformats.org/officeDocument/2006/relationships/oleObject" Target="../embeddings/oleObject957.bin"/><Relationship Id="rId87" Type="http://schemas.openxmlformats.org/officeDocument/2006/relationships/oleObject" Target="../embeddings/oleObject86.bin"/><Relationship Id="rId513" Type="http://schemas.openxmlformats.org/officeDocument/2006/relationships/oleObject" Target="../embeddings/oleObject512.bin"/><Relationship Id="rId597" Type="http://schemas.openxmlformats.org/officeDocument/2006/relationships/oleObject" Target="../embeddings/oleObject596.bin"/><Relationship Id="rId720" Type="http://schemas.openxmlformats.org/officeDocument/2006/relationships/oleObject" Target="../embeddings/oleObject719.bin"/><Relationship Id="rId818" Type="http://schemas.openxmlformats.org/officeDocument/2006/relationships/oleObject" Target="../embeddings/oleObject817.bin"/><Relationship Id="rId152" Type="http://schemas.openxmlformats.org/officeDocument/2006/relationships/oleObject" Target="../embeddings/oleObject151.bin"/><Relationship Id="rId457" Type="http://schemas.openxmlformats.org/officeDocument/2006/relationships/oleObject" Target="../embeddings/oleObject456.bin"/><Relationship Id="rId1003" Type="http://schemas.openxmlformats.org/officeDocument/2006/relationships/oleObject" Target="../embeddings/oleObject1002.bin"/><Relationship Id="rId664" Type="http://schemas.openxmlformats.org/officeDocument/2006/relationships/oleObject" Target="../embeddings/oleObject663.bin"/><Relationship Id="rId871" Type="http://schemas.openxmlformats.org/officeDocument/2006/relationships/oleObject" Target="../embeddings/oleObject870.bin"/><Relationship Id="rId969" Type="http://schemas.openxmlformats.org/officeDocument/2006/relationships/oleObject" Target="../embeddings/oleObject968.bin"/><Relationship Id="rId14" Type="http://schemas.openxmlformats.org/officeDocument/2006/relationships/oleObject" Target="../embeddings/oleObject13.bin"/><Relationship Id="rId317" Type="http://schemas.openxmlformats.org/officeDocument/2006/relationships/oleObject" Target="../embeddings/oleObject316.bin"/><Relationship Id="rId524" Type="http://schemas.openxmlformats.org/officeDocument/2006/relationships/oleObject" Target="../embeddings/oleObject523.bin"/><Relationship Id="rId731" Type="http://schemas.openxmlformats.org/officeDocument/2006/relationships/oleObject" Target="../embeddings/oleObject730.bin"/><Relationship Id="rId98" Type="http://schemas.openxmlformats.org/officeDocument/2006/relationships/oleObject" Target="../embeddings/oleObject97.bin"/><Relationship Id="rId163" Type="http://schemas.openxmlformats.org/officeDocument/2006/relationships/oleObject" Target="../embeddings/oleObject162.bin"/><Relationship Id="rId370" Type="http://schemas.openxmlformats.org/officeDocument/2006/relationships/oleObject" Target="../embeddings/oleObject369.bin"/><Relationship Id="rId829" Type="http://schemas.openxmlformats.org/officeDocument/2006/relationships/oleObject" Target="../embeddings/oleObject828.bin"/><Relationship Id="rId1014" Type="http://schemas.openxmlformats.org/officeDocument/2006/relationships/oleObject" Target="../embeddings/oleObject1013.bin"/><Relationship Id="rId230" Type="http://schemas.openxmlformats.org/officeDocument/2006/relationships/oleObject" Target="../embeddings/oleObject229.bin"/><Relationship Id="rId468" Type="http://schemas.openxmlformats.org/officeDocument/2006/relationships/oleObject" Target="../embeddings/oleObject467.bin"/><Relationship Id="rId675" Type="http://schemas.openxmlformats.org/officeDocument/2006/relationships/oleObject" Target="../embeddings/oleObject674.bin"/><Relationship Id="rId882" Type="http://schemas.openxmlformats.org/officeDocument/2006/relationships/oleObject" Target="../embeddings/oleObject881.bin"/><Relationship Id="rId25" Type="http://schemas.openxmlformats.org/officeDocument/2006/relationships/oleObject" Target="../embeddings/oleObject24.bin"/><Relationship Id="rId328" Type="http://schemas.openxmlformats.org/officeDocument/2006/relationships/oleObject" Target="../embeddings/oleObject327.bin"/><Relationship Id="rId535" Type="http://schemas.openxmlformats.org/officeDocument/2006/relationships/oleObject" Target="../embeddings/oleObject534.bin"/><Relationship Id="rId742" Type="http://schemas.openxmlformats.org/officeDocument/2006/relationships/oleObject" Target="../embeddings/oleObject741.bin"/><Relationship Id="rId174" Type="http://schemas.openxmlformats.org/officeDocument/2006/relationships/oleObject" Target="../embeddings/oleObject173.bin"/><Relationship Id="rId381" Type="http://schemas.openxmlformats.org/officeDocument/2006/relationships/oleObject" Target="../embeddings/oleObject380.bin"/><Relationship Id="rId602" Type="http://schemas.openxmlformats.org/officeDocument/2006/relationships/oleObject" Target="../embeddings/oleObject601.bin"/><Relationship Id="rId1025" Type="http://schemas.openxmlformats.org/officeDocument/2006/relationships/oleObject" Target="../embeddings/oleObject1024.bin"/><Relationship Id="rId241" Type="http://schemas.openxmlformats.org/officeDocument/2006/relationships/oleObject" Target="../embeddings/oleObject240.bin"/><Relationship Id="rId479" Type="http://schemas.openxmlformats.org/officeDocument/2006/relationships/oleObject" Target="../embeddings/oleObject478.bin"/><Relationship Id="rId686" Type="http://schemas.openxmlformats.org/officeDocument/2006/relationships/oleObject" Target="../embeddings/oleObject685.bin"/><Relationship Id="rId893" Type="http://schemas.openxmlformats.org/officeDocument/2006/relationships/oleObject" Target="../embeddings/oleObject892.bin"/><Relationship Id="rId907" Type="http://schemas.openxmlformats.org/officeDocument/2006/relationships/oleObject" Target="../embeddings/oleObject906.bin"/><Relationship Id="rId36" Type="http://schemas.openxmlformats.org/officeDocument/2006/relationships/oleObject" Target="../embeddings/oleObject35.bin"/><Relationship Id="rId339" Type="http://schemas.openxmlformats.org/officeDocument/2006/relationships/oleObject" Target="../embeddings/oleObject338.bin"/><Relationship Id="rId546" Type="http://schemas.openxmlformats.org/officeDocument/2006/relationships/oleObject" Target="../embeddings/oleObject545.bin"/><Relationship Id="rId753" Type="http://schemas.openxmlformats.org/officeDocument/2006/relationships/oleObject" Target="../embeddings/oleObject752.bin"/><Relationship Id="rId101" Type="http://schemas.openxmlformats.org/officeDocument/2006/relationships/oleObject" Target="../embeddings/oleObject100.bin"/><Relationship Id="rId185" Type="http://schemas.openxmlformats.org/officeDocument/2006/relationships/oleObject" Target="../embeddings/oleObject184.bin"/><Relationship Id="rId406" Type="http://schemas.openxmlformats.org/officeDocument/2006/relationships/oleObject" Target="../embeddings/oleObject405.bin"/><Relationship Id="rId960" Type="http://schemas.openxmlformats.org/officeDocument/2006/relationships/oleObject" Target="../embeddings/oleObject959.bin"/><Relationship Id="rId392" Type="http://schemas.openxmlformats.org/officeDocument/2006/relationships/oleObject" Target="../embeddings/oleObject391.bin"/><Relationship Id="rId613" Type="http://schemas.openxmlformats.org/officeDocument/2006/relationships/oleObject" Target="../embeddings/oleObject612.bin"/><Relationship Id="rId697" Type="http://schemas.openxmlformats.org/officeDocument/2006/relationships/oleObject" Target="../embeddings/oleObject696.bin"/><Relationship Id="rId820" Type="http://schemas.openxmlformats.org/officeDocument/2006/relationships/oleObject" Target="../embeddings/oleObject819.bin"/><Relationship Id="rId918" Type="http://schemas.openxmlformats.org/officeDocument/2006/relationships/oleObject" Target="../embeddings/oleObject917.bin"/><Relationship Id="rId252" Type="http://schemas.openxmlformats.org/officeDocument/2006/relationships/oleObject" Target="../embeddings/oleObject251.bin"/><Relationship Id="rId47" Type="http://schemas.openxmlformats.org/officeDocument/2006/relationships/oleObject" Target="../embeddings/oleObject46.bin"/><Relationship Id="rId112" Type="http://schemas.openxmlformats.org/officeDocument/2006/relationships/oleObject" Target="../embeddings/oleObject111.bin"/><Relationship Id="rId557" Type="http://schemas.openxmlformats.org/officeDocument/2006/relationships/oleObject" Target="../embeddings/oleObject556.bin"/><Relationship Id="rId764" Type="http://schemas.openxmlformats.org/officeDocument/2006/relationships/oleObject" Target="../embeddings/oleObject763.bin"/><Relationship Id="rId971" Type="http://schemas.openxmlformats.org/officeDocument/2006/relationships/oleObject" Target="../embeddings/oleObject970.bin"/><Relationship Id="rId196" Type="http://schemas.openxmlformats.org/officeDocument/2006/relationships/oleObject" Target="../embeddings/oleObject195.bin"/><Relationship Id="rId417" Type="http://schemas.openxmlformats.org/officeDocument/2006/relationships/oleObject" Target="../embeddings/oleObject416.bin"/><Relationship Id="rId624" Type="http://schemas.openxmlformats.org/officeDocument/2006/relationships/oleObject" Target="../embeddings/oleObject623.bin"/><Relationship Id="rId831" Type="http://schemas.openxmlformats.org/officeDocument/2006/relationships/oleObject" Target="../embeddings/oleObject830.bin"/><Relationship Id="rId263" Type="http://schemas.openxmlformats.org/officeDocument/2006/relationships/oleObject" Target="../embeddings/oleObject262.bin"/><Relationship Id="rId470" Type="http://schemas.openxmlformats.org/officeDocument/2006/relationships/oleObject" Target="../embeddings/oleObject469.bin"/><Relationship Id="rId929" Type="http://schemas.openxmlformats.org/officeDocument/2006/relationships/oleObject" Target="../embeddings/oleObject928.bin"/><Relationship Id="rId58" Type="http://schemas.openxmlformats.org/officeDocument/2006/relationships/oleObject" Target="../embeddings/oleObject57.bin"/><Relationship Id="rId123" Type="http://schemas.openxmlformats.org/officeDocument/2006/relationships/oleObject" Target="../embeddings/oleObject122.bin"/><Relationship Id="rId330" Type="http://schemas.openxmlformats.org/officeDocument/2006/relationships/oleObject" Target="../embeddings/oleObject329.bin"/><Relationship Id="rId568" Type="http://schemas.openxmlformats.org/officeDocument/2006/relationships/oleObject" Target="../embeddings/oleObject567.bin"/><Relationship Id="rId775" Type="http://schemas.openxmlformats.org/officeDocument/2006/relationships/oleObject" Target="../embeddings/oleObject774.bin"/><Relationship Id="rId982" Type="http://schemas.openxmlformats.org/officeDocument/2006/relationships/oleObject" Target="../embeddings/oleObject981.bin"/><Relationship Id="rId428" Type="http://schemas.openxmlformats.org/officeDocument/2006/relationships/oleObject" Target="../embeddings/oleObject427.bin"/><Relationship Id="rId635" Type="http://schemas.openxmlformats.org/officeDocument/2006/relationships/oleObject" Target="../embeddings/oleObject634.bin"/><Relationship Id="rId842" Type="http://schemas.openxmlformats.org/officeDocument/2006/relationships/oleObject" Target="../embeddings/oleObject841.bin"/><Relationship Id="rId274" Type="http://schemas.openxmlformats.org/officeDocument/2006/relationships/oleObject" Target="../embeddings/oleObject273.bin"/><Relationship Id="rId481" Type="http://schemas.openxmlformats.org/officeDocument/2006/relationships/oleObject" Target="../embeddings/oleObject480.bin"/><Relationship Id="rId702" Type="http://schemas.openxmlformats.org/officeDocument/2006/relationships/oleObject" Target="../embeddings/oleObject701.bin"/><Relationship Id="rId69" Type="http://schemas.openxmlformats.org/officeDocument/2006/relationships/oleObject" Target="../embeddings/oleObject68.bin"/><Relationship Id="rId134" Type="http://schemas.openxmlformats.org/officeDocument/2006/relationships/oleObject" Target="../embeddings/oleObject133.bin"/><Relationship Id="rId579" Type="http://schemas.openxmlformats.org/officeDocument/2006/relationships/oleObject" Target="../embeddings/oleObject578.bin"/><Relationship Id="rId786" Type="http://schemas.openxmlformats.org/officeDocument/2006/relationships/oleObject" Target="../embeddings/oleObject785.bin"/><Relationship Id="rId993" Type="http://schemas.openxmlformats.org/officeDocument/2006/relationships/oleObject" Target="../embeddings/oleObject992.bin"/><Relationship Id="rId341" Type="http://schemas.openxmlformats.org/officeDocument/2006/relationships/oleObject" Target="../embeddings/oleObject340.bin"/><Relationship Id="rId439" Type="http://schemas.openxmlformats.org/officeDocument/2006/relationships/oleObject" Target="../embeddings/oleObject438.bin"/><Relationship Id="rId646" Type="http://schemas.openxmlformats.org/officeDocument/2006/relationships/oleObject" Target="../embeddings/oleObject645.bin"/><Relationship Id="rId201" Type="http://schemas.openxmlformats.org/officeDocument/2006/relationships/oleObject" Target="../embeddings/oleObject200.bin"/><Relationship Id="rId285" Type="http://schemas.openxmlformats.org/officeDocument/2006/relationships/oleObject" Target="../embeddings/oleObject284.bin"/><Relationship Id="rId506" Type="http://schemas.openxmlformats.org/officeDocument/2006/relationships/oleObject" Target="../embeddings/oleObject505.bin"/><Relationship Id="rId853" Type="http://schemas.openxmlformats.org/officeDocument/2006/relationships/oleObject" Target="../embeddings/oleObject852.bin"/><Relationship Id="rId492" Type="http://schemas.openxmlformats.org/officeDocument/2006/relationships/oleObject" Target="../embeddings/oleObject491.bin"/><Relationship Id="rId713" Type="http://schemas.openxmlformats.org/officeDocument/2006/relationships/oleObject" Target="../embeddings/oleObject712.bin"/><Relationship Id="rId797" Type="http://schemas.openxmlformats.org/officeDocument/2006/relationships/oleObject" Target="../embeddings/oleObject796.bin"/><Relationship Id="rId920" Type="http://schemas.openxmlformats.org/officeDocument/2006/relationships/oleObject" Target="../embeddings/oleObject919.bin"/><Relationship Id="rId91" Type="http://schemas.openxmlformats.org/officeDocument/2006/relationships/oleObject" Target="../embeddings/oleObject90.bin"/><Relationship Id="rId145" Type="http://schemas.openxmlformats.org/officeDocument/2006/relationships/oleObject" Target="../embeddings/oleObject144.bin"/><Relationship Id="rId187" Type="http://schemas.openxmlformats.org/officeDocument/2006/relationships/oleObject" Target="../embeddings/oleObject186.bin"/><Relationship Id="rId352" Type="http://schemas.openxmlformats.org/officeDocument/2006/relationships/oleObject" Target="../embeddings/oleObject351.bin"/><Relationship Id="rId394" Type="http://schemas.openxmlformats.org/officeDocument/2006/relationships/oleObject" Target="../embeddings/oleObject393.bin"/><Relationship Id="rId408" Type="http://schemas.openxmlformats.org/officeDocument/2006/relationships/oleObject" Target="../embeddings/oleObject407.bin"/><Relationship Id="rId615" Type="http://schemas.openxmlformats.org/officeDocument/2006/relationships/oleObject" Target="../embeddings/oleObject614.bin"/><Relationship Id="rId822" Type="http://schemas.openxmlformats.org/officeDocument/2006/relationships/oleObject" Target="../embeddings/oleObject821.bin"/><Relationship Id="rId212" Type="http://schemas.openxmlformats.org/officeDocument/2006/relationships/oleObject" Target="../embeddings/oleObject211.bin"/><Relationship Id="rId254" Type="http://schemas.openxmlformats.org/officeDocument/2006/relationships/oleObject" Target="../embeddings/oleObject253.bin"/><Relationship Id="rId657" Type="http://schemas.openxmlformats.org/officeDocument/2006/relationships/oleObject" Target="../embeddings/oleObject656.bin"/><Relationship Id="rId699" Type="http://schemas.openxmlformats.org/officeDocument/2006/relationships/oleObject" Target="../embeddings/oleObject698.bin"/><Relationship Id="rId864" Type="http://schemas.openxmlformats.org/officeDocument/2006/relationships/oleObject" Target="../embeddings/oleObject863.bin"/><Relationship Id="rId49" Type="http://schemas.openxmlformats.org/officeDocument/2006/relationships/oleObject" Target="../embeddings/oleObject48.bin"/><Relationship Id="rId114" Type="http://schemas.openxmlformats.org/officeDocument/2006/relationships/oleObject" Target="../embeddings/oleObject113.bin"/><Relationship Id="rId296" Type="http://schemas.openxmlformats.org/officeDocument/2006/relationships/oleObject" Target="../embeddings/oleObject295.bin"/><Relationship Id="rId461" Type="http://schemas.openxmlformats.org/officeDocument/2006/relationships/oleObject" Target="../embeddings/oleObject460.bin"/><Relationship Id="rId517" Type="http://schemas.openxmlformats.org/officeDocument/2006/relationships/oleObject" Target="../embeddings/oleObject516.bin"/><Relationship Id="rId559" Type="http://schemas.openxmlformats.org/officeDocument/2006/relationships/oleObject" Target="../embeddings/oleObject558.bin"/><Relationship Id="rId724" Type="http://schemas.openxmlformats.org/officeDocument/2006/relationships/oleObject" Target="../embeddings/oleObject723.bin"/><Relationship Id="rId766" Type="http://schemas.openxmlformats.org/officeDocument/2006/relationships/oleObject" Target="../embeddings/oleObject765.bin"/><Relationship Id="rId931" Type="http://schemas.openxmlformats.org/officeDocument/2006/relationships/oleObject" Target="../embeddings/oleObject930.bin"/><Relationship Id="rId60" Type="http://schemas.openxmlformats.org/officeDocument/2006/relationships/oleObject" Target="../embeddings/oleObject59.bin"/><Relationship Id="rId156" Type="http://schemas.openxmlformats.org/officeDocument/2006/relationships/oleObject" Target="../embeddings/oleObject155.bin"/><Relationship Id="rId198" Type="http://schemas.openxmlformats.org/officeDocument/2006/relationships/oleObject" Target="../embeddings/oleObject197.bin"/><Relationship Id="rId321" Type="http://schemas.openxmlformats.org/officeDocument/2006/relationships/oleObject" Target="../embeddings/oleObject320.bin"/><Relationship Id="rId363" Type="http://schemas.openxmlformats.org/officeDocument/2006/relationships/oleObject" Target="../embeddings/oleObject362.bin"/><Relationship Id="rId419" Type="http://schemas.openxmlformats.org/officeDocument/2006/relationships/oleObject" Target="../embeddings/oleObject418.bin"/><Relationship Id="rId570" Type="http://schemas.openxmlformats.org/officeDocument/2006/relationships/oleObject" Target="../embeddings/oleObject569.bin"/><Relationship Id="rId626" Type="http://schemas.openxmlformats.org/officeDocument/2006/relationships/oleObject" Target="../embeddings/oleObject625.bin"/><Relationship Id="rId973" Type="http://schemas.openxmlformats.org/officeDocument/2006/relationships/oleObject" Target="../embeddings/oleObject972.bin"/><Relationship Id="rId1007" Type="http://schemas.openxmlformats.org/officeDocument/2006/relationships/oleObject" Target="../embeddings/oleObject1006.bin"/><Relationship Id="rId223" Type="http://schemas.openxmlformats.org/officeDocument/2006/relationships/oleObject" Target="../embeddings/oleObject222.bin"/><Relationship Id="rId430" Type="http://schemas.openxmlformats.org/officeDocument/2006/relationships/oleObject" Target="../embeddings/oleObject429.bin"/><Relationship Id="rId668" Type="http://schemas.openxmlformats.org/officeDocument/2006/relationships/oleObject" Target="../embeddings/oleObject667.bin"/><Relationship Id="rId833" Type="http://schemas.openxmlformats.org/officeDocument/2006/relationships/oleObject" Target="../embeddings/oleObject832.bin"/><Relationship Id="rId875" Type="http://schemas.openxmlformats.org/officeDocument/2006/relationships/oleObject" Target="../embeddings/oleObject874.bin"/><Relationship Id="rId18" Type="http://schemas.openxmlformats.org/officeDocument/2006/relationships/oleObject" Target="../embeddings/oleObject17.bin"/><Relationship Id="rId265" Type="http://schemas.openxmlformats.org/officeDocument/2006/relationships/oleObject" Target="../embeddings/oleObject264.bin"/><Relationship Id="rId472" Type="http://schemas.openxmlformats.org/officeDocument/2006/relationships/oleObject" Target="../embeddings/oleObject471.bin"/><Relationship Id="rId528" Type="http://schemas.openxmlformats.org/officeDocument/2006/relationships/oleObject" Target="../embeddings/oleObject527.bin"/><Relationship Id="rId735" Type="http://schemas.openxmlformats.org/officeDocument/2006/relationships/oleObject" Target="../embeddings/oleObject734.bin"/><Relationship Id="rId900" Type="http://schemas.openxmlformats.org/officeDocument/2006/relationships/oleObject" Target="../embeddings/oleObject899.bin"/><Relationship Id="rId942" Type="http://schemas.openxmlformats.org/officeDocument/2006/relationships/oleObject" Target="../embeddings/oleObject941.bin"/><Relationship Id="rId125" Type="http://schemas.openxmlformats.org/officeDocument/2006/relationships/oleObject" Target="../embeddings/oleObject124.bin"/><Relationship Id="rId167" Type="http://schemas.openxmlformats.org/officeDocument/2006/relationships/oleObject" Target="../embeddings/oleObject166.bin"/><Relationship Id="rId332" Type="http://schemas.openxmlformats.org/officeDocument/2006/relationships/oleObject" Target="../embeddings/oleObject331.bin"/><Relationship Id="rId374" Type="http://schemas.openxmlformats.org/officeDocument/2006/relationships/oleObject" Target="../embeddings/oleObject373.bin"/><Relationship Id="rId581" Type="http://schemas.openxmlformats.org/officeDocument/2006/relationships/oleObject" Target="../embeddings/oleObject580.bin"/><Relationship Id="rId777" Type="http://schemas.openxmlformats.org/officeDocument/2006/relationships/oleObject" Target="../embeddings/oleObject776.bin"/><Relationship Id="rId984" Type="http://schemas.openxmlformats.org/officeDocument/2006/relationships/oleObject" Target="../embeddings/oleObject983.bin"/><Relationship Id="rId1018" Type="http://schemas.openxmlformats.org/officeDocument/2006/relationships/oleObject" Target="../embeddings/oleObject1017.bin"/><Relationship Id="rId71" Type="http://schemas.openxmlformats.org/officeDocument/2006/relationships/oleObject" Target="../embeddings/oleObject70.bin"/><Relationship Id="rId234" Type="http://schemas.openxmlformats.org/officeDocument/2006/relationships/oleObject" Target="../embeddings/oleObject233.bin"/><Relationship Id="rId637" Type="http://schemas.openxmlformats.org/officeDocument/2006/relationships/oleObject" Target="../embeddings/oleObject636.bin"/><Relationship Id="rId679" Type="http://schemas.openxmlformats.org/officeDocument/2006/relationships/oleObject" Target="../embeddings/oleObject678.bin"/><Relationship Id="rId802" Type="http://schemas.openxmlformats.org/officeDocument/2006/relationships/oleObject" Target="../embeddings/oleObject801.bin"/><Relationship Id="rId844" Type="http://schemas.openxmlformats.org/officeDocument/2006/relationships/oleObject" Target="../embeddings/oleObject843.bin"/><Relationship Id="rId886" Type="http://schemas.openxmlformats.org/officeDocument/2006/relationships/oleObject" Target="../embeddings/oleObject885.bin"/><Relationship Id="rId2" Type="http://schemas.openxmlformats.org/officeDocument/2006/relationships/vmlDrawing" Target="../drawings/vmlDrawing2.vml"/><Relationship Id="rId29" Type="http://schemas.openxmlformats.org/officeDocument/2006/relationships/oleObject" Target="../embeddings/oleObject28.bin"/><Relationship Id="rId276" Type="http://schemas.openxmlformats.org/officeDocument/2006/relationships/oleObject" Target="../embeddings/oleObject275.bin"/><Relationship Id="rId441" Type="http://schemas.openxmlformats.org/officeDocument/2006/relationships/oleObject" Target="../embeddings/oleObject440.bin"/><Relationship Id="rId483" Type="http://schemas.openxmlformats.org/officeDocument/2006/relationships/oleObject" Target="../embeddings/oleObject482.bin"/><Relationship Id="rId539" Type="http://schemas.openxmlformats.org/officeDocument/2006/relationships/oleObject" Target="../embeddings/oleObject538.bin"/><Relationship Id="rId690" Type="http://schemas.openxmlformats.org/officeDocument/2006/relationships/oleObject" Target="../embeddings/oleObject689.bin"/><Relationship Id="rId704" Type="http://schemas.openxmlformats.org/officeDocument/2006/relationships/oleObject" Target="../embeddings/oleObject703.bin"/><Relationship Id="rId746" Type="http://schemas.openxmlformats.org/officeDocument/2006/relationships/oleObject" Target="../embeddings/oleObject745.bin"/><Relationship Id="rId911" Type="http://schemas.openxmlformats.org/officeDocument/2006/relationships/oleObject" Target="../embeddings/oleObject910.bin"/><Relationship Id="rId40" Type="http://schemas.openxmlformats.org/officeDocument/2006/relationships/oleObject" Target="../embeddings/oleObject39.bin"/><Relationship Id="rId136" Type="http://schemas.openxmlformats.org/officeDocument/2006/relationships/oleObject" Target="../embeddings/oleObject135.bin"/><Relationship Id="rId178" Type="http://schemas.openxmlformats.org/officeDocument/2006/relationships/oleObject" Target="../embeddings/oleObject177.bin"/><Relationship Id="rId301" Type="http://schemas.openxmlformats.org/officeDocument/2006/relationships/oleObject" Target="../embeddings/oleObject300.bin"/><Relationship Id="rId343" Type="http://schemas.openxmlformats.org/officeDocument/2006/relationships/oleObject" Target="../embeddings/oleObject342.bin"/><Relationship Id="rId550" Type="http://schemas.openxmlformats.org/officeDocument/2006/relationships/oleObject" Target="../embeddings/oleObject549.bin"/><Relationship Id="rId788" Type="http://schemas.openxmlformats.org/officeDocument/2006/relationships/oleObject" Target="../embeddings/oleObject787.bin"/><Relationship Id="rId953" Type="http://schemas.openxmlformats.org/officeDocument/2006/relationships/oleObject" Target="../embeddings/oleObject952.bin"/><Relationship Id="rId995" Type="http://schemas.openxmlformats.org/officeDocument/2006/relationships/oleObject" Target="../embeddings/oleObject994.bin"/><Relationship Id="rId82" Type="http://schemas.openxmlformats.org/officeDocument/2006/relationships/oleObject" Target="../embeddings/oleObject81.bin"/><Relationship Id="rId203" Type="http://schemas.openxmlformats.org/officeDocument/2006/relationships/oleObject" Target="../embeddings/oleObject202.bin"/><Relationship Id="rId385" Type="http://schemas.openxmlformats.org/officeDocument/2006/relationships/oleObject" Target="../embeddings/oleObject384.bin"/><Relationship Id="rId592" Type="http://schemas.openxmlformats.org/officeDocument/2006/relationships/oleObject" Target="../embeddings/oleObject591.bin"/><Relationship Id="rId606" Type="http://schemas.openxmlformats.org/officeDocument/2006/relationships/oleObject" Target="../embeddings/oleObject605.bin"/><Relationship Id="rId648" Type="http://schemas.openxmlformats.org/officeDocument/2006/relationships/oleObject" Target="../embeddings/oleObject647.bin"/><Relationship Id="rId813" Type="http://schemas.openxmlformats.org/officeDocument/2006/relationships/oleObject" Target="../embeddings/oleObject812.bin"/><Relationship Id="rId855" Type="http://schemas.openxmlformats.org/officeDocument/2006/relationships/oleObject" Target="../embeddings/oleObject854.bin"/><Relationship Id="rId245" Type="http://schemas.openxmlformats.org/officeDocument/2006/relationships/oleObject" Target="../embeddings/oleObject244.bin"/><Relationship Id="rId287" Type="http://schemas.openxmlformats.org/officeDocument/2006/relationships/oleObject" Target="../embeddings/oleObject286.bin"/><Relationship Id="rId410" Type="http://schemas.openxmlformats.org/officeDocument/2006/relationships/oleObject" Target="../embeddings/oleObject409.bin"/><Relationship Id="rId452" Type="http://schemas.openxmlformats.org/officeDocument/2006/relationships/oleObject" Target="../embeddings/oleObject451.bin"/><Relationship Id="rId494" Type="http://schemas.openxmlformats.org/officeDocument/2006/relationships/oleObject" Target="../embeddings/oleObject493.bin"/><Relationship Id="rId508" Type="http://schemas.openxmlformats.org/officeDocument/2006/relationships/oleObject" Target="../embeddings/oleObject507.bin"/><Relationship Id="rId715" Type="http://schemas.openxmlformats.org/officeDocument/2006/relationships/oleObject" Target="../embeddings/oleObject714.bin"/><Relationship Id="rId897" Type="http://schemas.openxmlformats.org/officeDocument/2006/relationships/oleObject" Target="../embeddings/oleObject896.bin"/><Relationship Id="rId922" Type="http://schemas.openxmlformats.org/officeDocument/2006/relationships/oleObject" Target="../embeddings/oleObject921.bin"/><Relationship Id="rId105" Type="http://schemas.openxmlformats.org/officeDocument/2006/relationships/oleObject" Target="../embeddings/oleObject104.bin"/><Relationship Id="rId147" Type="http://schemas.openxmlformats.org/officeDocument/2006/relationships/oleObject" Target="../embeddings/oleObject146.bin"/><Relationship Id="rId312" Type="http://schemas.openxmlformats.org/officeDocument/2006/relationships/oleObject" Target="../embeddings/oleObject311.bin"/><Relationship Id="rId354" Type="http://schemas.openxmlformats.org/officeDocument/2006/relationships/oleObject" Target="../embeddings/oleObject353.bin"/><Relationship Id="rId757" Type="http://schemas.openxmlformats.org/officeDocument/2006/relationships/oleObject" Target="../embeddings/oleObject756.bin"/><Relationship Id="rId799" Type="http://schemas.openxmlformats.org/officeDocument/2006/relationships/oleObject" Target="../embeddings/oleObject798.bin"/><Relationship Id="rId964" Type="http://schemas.openxmlformats.org/officeDocument/2006/relationships/oleObject" Target="../embeddings/oleObject963.bin"/><Relationship Id="rId51" Type="http://schemas.openxmlformats.org/officeDocument/2006/relationships/oleObject" Target="../embeddings/oleObject50.bin"/><Relationship Id="rId93" Type="http://schemas.openxmlformats.org/officeDocument/2006/relationships/oleObject" Target="../embeddings/oleObject92.bin"/><Relationship Id="rId189" Type="http://schemas.openxmlformats.org/officeDocument/2006/relationships/oleObject" Target="../embeddings/oleObject188.bin"/><Relationship Id="rId396" Type="http://schemas.openxmlformats.org/officeDocument/2006/relationships/oleObject" Target="../embeddings/oleObject395.bin"/><Relationship Id="rId561" Type="http://schemas.openxmlformats.org/officeDocument/2006/relationships/oleObject" Target="../embeddings/oleObject560.bin"/><Relationship Id="rId617" Type="http://schemas.openxmlformats.org/officeDocument/2006/relationships/oleObject" Target="../embeddings/oleObject616.bin"/><Relationship Id="rId659" Type="http://schemas.openxmlformats.org/officeDocument/2006/relationships/oleObject" Target="../embeddings/oleObject658.bin"/><Relationship Id="rId824" Type="http://schemas.openxmlformats.org/officeDocument/2006/relationships/oleObject" Target="../embeddings/oleObject823.bin"/><Relationship Id="rId866" Type="http://schemas.openxmlformats.org/officeDocument/2006/relationships/oleObject" Target="../embeddings/oleObject865.bin"/><Relationship Id="rId214" Type="http://schemas.openxmlformats.org/officeDocument/2006/relationships/oleObject" Target="../embeddings/oleObject213.bin"/><Relationship Id="rId256" Type="http://schemas.openxmlformats.org/officeDocument/2006/relationships/oleObject" Target="../embeddings/oleObject255.bin"/><Relationship Id="rId298" Type="http://schemas.openxmlformats.org/officeDocument/2006/relationships/oleObject" Target="../embeddings/oleObject297.bin"/><Relationship Id="rId421" Type="http://schemas.openxmlformats.org/officeDocument/2006/relationships/oleObject" Target="../embeddings/oleObject420.bin"/><Relationship Id="rId463" Type="http://schemas.openxmlformats.org/officeDocument/2006/relationships/oleObject" Target="../embeddings/oleObject462.bin"/><Relationship Id="rId519" Type="http://schemas.openxmlformats.org/officeDocument/2006/relationships/oleObject" Target="../embeddings/oleObject518.bin"/><Relationship Id="rId670" Type="http://schemas.openxmlformats.org/officeDocument/2006/relationships/oleObject" Target="../embeddings/oleObject669.bin"/><Relationship Id="rId116" Type="http://schemas.openxmlformats.org/officeDocument/2006/relationships/oleObject" Target="../embeddings/oleObject115.bin"/><Relationship Id="rId158" Type="http://schemas.openxmlformats.org/officeDocument/2006/relationships/oleObject" Target="../embeddings/oleObject157.bin"/><Relationship Id="rId323" Type="http://schemas.openxmlformats.org/officeDocument/2006/relationships/oleObject" Target="../embeddings/oleObject322.bin"/><Relationship Id="rId530" Type="http://schemas.openxmlformats.org/officeDocument/2006/relationships/oleObject" Target="../embeddings/oleObject529.bin"/><Relationship Id="rId726" Type="http://schemas.openxmlformats.org/officeDocument/2006/relationships/oleObject" Target="../embeddings/oleObject725.bin"/><Relationship Id="rId768" Type="http://schemas.openxmlformats.org/officeDocument/2006/relationships/oleObject" Target="../embeddings/oleObject767.bin"/><Relationship Id="rId933" Type="http://schemas.openxmlformats.org/officeDocument/2006/relationships/oleObject" Target="../embeddings/oleObject932.bin"/><Relationship Id="rId975" Type="http://schemas.openxmlformats.org/officeDocument/2006/relationships/oleObject" Target="../embeddings/oleObject974.bin"/><Relationship Id="rId1009" Type="http://schemas.openxmlformats.org/officeDocument/2006/relationships/oleObject" Target="../embeddings/oleObject1008.bin"/><Relationship Id="rId20" Type="http://schemas.openxmlformats.org/officeDocument/2006/relationships/oleObject" Target="../embeddings/oleObject19.bin"/><Relationship Id="rId62" Type="http://schemas.openxmlformats.org/officeDocument/2006/relationships/oleObject" Target="../embeddings/oleObject61.bin"/><Relationship Id="rId365" Type="http://schemas.openxmlformats.org/officeDocument/2006/relationships/oleObject" Target="../embeddings/oleObject364.bin"/><Relationship Id="rId572" Type="http://schemas.openxmlformats.org/officeDocument/2006/relationships/oleObject" Target="../embeddings/oleObject571.bin"/><Relationship Id="rId628" Type="http://schemas.openxmlformats.org/officeDocument/2006/relationships/oleObject" Target="../embeddings/oleObject627.bin"/><Relationship Id="rId835" Type="http://schemas.openxmlformats.org/officeDocument/2006/relationships/oleObject" Target="../embeddings/oleObject834.bin"/><Relationship Id="rId225" Type="http://schemas.openxmlformats.org/officeDocument/2006/relationships/oleObject" Target="../embeddings/oleObject224.bin"/><Relationship Id="rId267" Type="http://schemas.openxmlformats.org/officeDocument/2006/relationships/oleObject" Target="../embeddings/oleObject266.bin"/><Relationship Id="rId432" Type="http://schemas.openxmlformats.org/officeDocument/2006/relationships/oleObject" Target="../embeddings/oleObject431.bin"/><Relationship Id="rId474" Type="http://schemas.openxmlformats.org/officeDocument/2006/relationships/oleObject" Target="../embeddings/oleObject473.bin"/><Relationship Id="rId877" Type="http://schemas.openxmlformats.org/officeDocument/2006/relationships/oleObject" Target="../embeddings/oleObject876.bin"/><Relationship Id="rId1020" Type="http://schemas.openxmlformats.org/officeDocument/2006/relationships/oleObject" Target="../embeddings/oleObject1019.bin"/><Relationship Id="rId127" Type="http://schemas.openxmlformats.org/officeDocument/2006/relationships/oleObject" Target="../embeddings/oleObject126.bin"/><Relationship Id="rId681" Type="http://schemas.openxmlformats.org/officeDocument/2006/relationships/oleObject" Target="../embeddings/oleObject680.bin"/><Relationship Id="rId737" Type="http://schemas.openxmlformats.org/officeDocument/2006/relationships/oleObject" Target="../embeddings/oleObject736.bin"/><Relationship Id="rId779" Type="http://schemas.openxmlformats.org/officeDocument/2006/relationships/oleObject" Target="../embeddings/oleObject778.bin"/><Relationship Id="rId902" Type="http://schemas.openxmlformats.org/officeDocument/2006/relationships/oleObject" Target="../embeddings/oleObject901.bin"/><Relationship Id="rId944" Type="http://schemas.openxmlformats.org/officeDocument/2006/relationships/oleObject" Target="../embeddings/oleObject943.bin"/><Relationship Id="rId986" Type="http://schemas.openxmlformats.org/officeDocument/2006/relationships/oleObject" Target="../embeddings/oleObject985.bin"/><Relationship Id="rId31" Type="http://schemas.openxmlformats.org/officeDocument/2006/relationships/oleObject" Target="../embeddings/oleObject30.bin"/><Relationship Id="rId73" Type="http://schemas.openxmlformats.org/officeDocument/2006/relationships/oleObject" Target="../embeddings/oleObject72.bin"/><Relationship Id="rId169" Type="http://schemas.openxmlformats.org/officeDocument/2006/relationships/oleObject" Target="../embeddings/oleObject168.bin"/><Relationship Id="rId334" Type="http://schemas.openxmlformats.org/officeDocument/2006/relationships/oleObject" Target="../embeddings/oleObject333.bin"/><Relationship Id="rId376" Type="http://schemas.openxmlformats.org/officeDocument/2006/relationships/oleObject" Target="../embeddings/oleObject375.bin"/><Relationship Id="rId541" Type="http://schemas.openxmlformats.org/officeDocument/2006/relationships/oleObject" Target="../embeddings/oleObject540.bin"/><Relationship Id="rId583" Type="http://schemas.openxmlformats.org/officeDocument/2006/relationships/oleObject" Target="../embeddings/oleObject582.bin"/><Relationship Id="rId639" Type="http://schemas.openxmlformats.org/officeDocument/2006/relationships/oleObject" Target="../embeddings/oleObject638.bin"/><Relationship Id="rId790" Type="http://schemas.openxmlformats.org/officeDocument/2006/relationships/oleObject" Target="../embeddings/oleObject789.bin"/><Relationship Id="rId804" Type="http://schemas.openxmlformats.org/officeDocument/2006/relationships/oleObject" Target="../embeddings/oleObject803.bin"/><Relationship Id="rId4" Type="http://schemas.openxmlformats.org/officeDocument/2006/relationships/oleObject" Target="../embeddings/oleObject3.bin"/><Relationship Id="rId180" Type="http://schemas.openxmlformats.org/officeDocument/2006/relationships/oleObject" Target="../embeddings/oleObject179.bin"/><Relationship Id="rId236" Type="http://schemas.openxmlformats.org/officeDocument/2006/relationships/oleObject" Target="../embeddings/oleObject235.bin"/><Relationship Id="rId278" Type="http://schemas.openxmlformats.org/officeDocument/2006/relationships/oleObject" Target="../embeddings/oleObject277.bin"/><Relationship Id="rId401" Type="http://schemas.openxmlformats.org/officeDocument/2006/relationships/oleObject" Target="../embeddings/oleObject400.bin"/><Relationship Id="rId443" Type="http://schemas.openxmlformats.org/officeDocument/2006/relationships/oleObject" Target="../embeddings/oleObject442.bin"/><Relationship Id="rId650" Type="http://schemas.openxmlformats.org/officeDocument/2006/relationships/oleObject" Target="../embeddings/oleObject649.bin"/><Relationship Id="rId846" Type="http://schemas.openxmlformats.org/officeDocument/2006/relationships/oleObject" Target="../embeddings/oleObject845.bin"/><Relationship Id="rId888" Type="http://schemas.openxmlformats.org/officeDocument/2006/relationships/oleObject" Target="../embeddings/oleObject887.bin"/><Relationship Id="rId303" Type="http://schemas.openxmlformats.org/officeDocument/2006/relationships/oleObject" Target="../embeddings/oleObject302.bin"/><Relationship Id="rId485" Type="http://schemas.openxmlformats.org/officeDocument/2006/relationships/oleObject" Target="../embeddings/oleObject484.bin"/><Relationship Id="rId692" Type="http://schemas.openxmlformats.org/officeDocument/2006/relationships/oleObject" Target="../embeddings/oleObject691.bin"/><Relationship Id="rId706" Type="http://schemas.openxmlformats.org/officeDocument/2006/relationships/oleObject" Target="../embeddings/oleObject705.bin"/><Relationship Id="rId748" Type="http://schemas.openxmlformats.org/officeDocument/2006/relationships/oleObject" Target="../embeddings/oleObject747.bin"/><Relationship Id="rId913" Type="http://schemas.openxmlformats.org/officeDocument/2006/relationships/oleObject" Target="../embeddings/oleObject912.bin"/><Relationship Id="rId955" Type="http://schemas.openxmlformats.org/officeDocument/2006/relationships/oleObject" Target="../embeddings/oleObject954.bin"/><Relationship Id="rId42" Type="http://schemas.openxmlformats.org/officeDocument/2006/relationships/oleObject" Target="../embeddings/oleObject41.bin"/><Relationship Id="rId84" Type="http://schemas.openxmlformats.org/officeDocument/2006/relationships/oleObject" Target="../embeddings/oleObject83.bin"/><Relationship Id="rId138" Type="http://schemas.openxmlformats.org/officeDocument/2006/relationships/oleObject" Target="../embeddings/oleObject137.bin"/><Relationship Id="rId345" Type="http://schemas.openxmlformats.org/officeDocument/2006/relationships/oleObject" Target="../embeddings/oleObject344.bin"/><Relationship Id="rId387" Type="http://schemas.openxmlformats.org/officeDocument/2006/relationships/oleObject" Target="../embeddings/oleObject386.bin"/><Relationship Id="rId510" Type="http://schemas.openxmlformats.org/officeDocument/2006/relationships/oleObject" Target="../embeddings/oleObject509.bin"/><Relationship Id="rId552" Type="http://schemas.openxmlformats.org/officeDocument/2006/relationships/oleObject" Target="../embeddings/oleObject551.bin"/><Relationship Id="rId594" Type="http://schemas.openxmlformats.org/officeDocument/2006/relationships/oleObject" Target="../embeddings/oleObject593.bin"/><Relationship Id="rId608" Type="http://schemas.openxmlformats.org/officeDocument/2006/relationships/oleObject" Target="../embeddings/oleObject607.bin"/><Relationship Id="rId815" Type="http://schemas.openxmlformats.org/officeDocument/2006/relationships/oleObject" Target="../embeddings/oleObject814.bin"/><Relationship Id="rId997" Type="http://schemas.openxmlformats.org/officeDocument/2006/relationships/oleObject" Target="../embeddings/oleObject996.bin"/><Relationship Id="rId191" Type="http://schemas.openxmlformats.org/officeDocument/2006/relationships/oleObject" Target="../embeddings/oleObject190.bin"/><Relationship Id="rId205" Type="http://schemas.openxmlformats.org/officeDocument/2006/relationships/oleObject" Target="../embeddings/oleObject204.bin"/><Relationship Id="rId247" Type="http://schemas.openxmlformats.org/officeDocument/2006/relationships/oleObject" Target="../embeddings/oleObject246.bin"/><Relationship Id="rId412" Type="http://schemas.openxmlformats.org/officeDocument/2006/relationships/oleObject" Target="../embeddings/oleObject411.bin"/><Relationship Id="rId857" Type="http://schemas.openxmlformats.org/officeDocument/2006/relationships/oleObject" Target="../embeddings/oleObject856.bin"/><Relationship Id="rId899" Type="http://schemas.openxmlformats.org/officeDocument/2006/relationships/oleObject" Target="../embeddings/oleObject898.bin"/><Relationship Id="rId1000" Type="http://schemas.openxmlformats.org/officeDocument/2006/relationships/oleObject" Target="../embeddings/oleObject999.bin"/><Relationship Id="rId107" Type="http://schemas.openxmlformats.org/officeDocument/2006/relationships/oleObject" Target="../embeddings/oleObject106.bin"/><Relationship Id="rId289" Type="http://schemas.openxmlformats.org/officeDocument/2006/relationships/oleObject" Target="../embeddings/oleObject288.bin"/><Relationship Id="rId454" Type="http://schemas.openxmlformats.org/officeDocument/2006/relationships/oleObject" Target="../embeddings/oleObject453.bin"/><Relationship Id="rId496" Type="http://schemas.openxmlformats.org/officeDocument/2006/relationships/oleObject" Target="../embeddings/oleObject495.bin"/><Relationship Id="rId661" Type="http://schemas.openxmlformats.org/officeDocument/2006/relationships/oleObject" Target="../embeddings/oleObject660.bin"/><Relationship Id="rId717" Type="http://schemas.openxmlformats.org/officeDocument/2006/relationships/oleObject" Target="../embeddings/oleObject716.bin"/><Relationship Id="rId759" Type="http://schemas.openxmlformats.org/officeDocument/2006/relationships/oleObject" Target="../embeddings/oleObject758.bin"/><Relationship Id="rId924" Type="http://schemas.openxmlformats.org/officeDocument/2006/relationships/oleObject" Target="../embeddings/oleObject923.bin"/><Relationship Id="rId966" Type="http://schemas.openxmlformats.org/officeDocument/2006/relationships/oleObject" Target="../embeddings/oleObject965.bin"/><Relationship Id="rId11" Type="http://schemas.openxmlformats.org/officeDocument/2006/relationships/oleObject" Target="../embeddings/oleObject10.bin"/><Relationship Id="rId53" Type="http://schemas.openxmlformats.org/officeDocument/2006/relationships/oleObject" Target="../embeddings/oleObject52.bin"/><Relationship Id="rId149" Type="http://schemas.openxmlformats.org/officeDocument/2006/relationships/oleObject" Target="../embeddings/oleObject148.bin"/><Relationship Id="rId314" Type="http://schemas.openxmlformats.org/officeDocument/2006/relationships/oleObject" Target="../embeddings/oleObject313.bin"/><Relationship Id="rId356" Type="http://schemas.openxmlformats.org/officeDocument/2006/relationships/oleObject" Target="../embeddings/oleObject355.bin"/><Relationship Id="rId398" Type="http://schemas.openxmlformats.org/officeDocument/2006/relationships/oleObject" Target="../embeddings/oleObject397.bin"/><Relationship Id="rId521" Type="http://schemas.openxmlformats.org/officeDocument/2006/relationships/oleObject" Target="../embeddings/oleObject520.bin"/><Relationship Id="rId563" Type="http://schemas.openxmlformats.org/officeDocument/2006/relationships/oleObject" Target="../embeddings/oleObject562.bin"/><Relationship Id="rId619" Type="http://schemas.openxmlformats.org/officeDocument/2006/relationships/oleObject" Target="../embeddings/oleObject618.bin"/><Relationship Id="rId770" Type="http://schemas.openxmlformats.org/officeDocument/2006/relationships/oleObject" Target="../embeddings/oleObject769.bin"/><Relationship Id="rId95" Type="http://schemas.openxmlformats.org/officeDocument/2006/relationships/oleObject" Target="../embeddings/oleObject94.bin"/><Relationship Id="rId160" Type="http://schemas.openxmlformats.org/officeDocument/2006/relationships/oleObject" Target="../embeddings/oleObject159.bin"/><Relationship Id="rId216" Type="http://schemas.openxmlformats.org/officeDocument/2006/relationships/oleObject" Target="../embeddings/oleObject215.bin"/><Relationship Id="rId423" Type="http://schemas.openxmlformats.org/officeDocument/2006/relationships/oleObject" Target="../embeddings/oleObject422.bin"/><Relationship Id="rId826" Type="http://schemas.openxmlformats.org/officeDocument/2006/relationships/oleObject" Target="../embeddings/oleObject825.bin"/><Relationship Id="rId868" Type="http://schemas.openxmlformats.org/officeDocument/2006/relationships/oleObject" Target="../embeddings/oleObject867.bin"/><Relationship Id="rId1011" Type="http://schemas.openxmlformats.org/officeDocument/2006/relationships/oleObject" Target="../embeddings/oleObject1010.bin"/><Relationship Id="rId258" Type="http://schemas.openxmlformats.org/officeDocument/2006/relationships/oleObject" Target="../embeddings/oleObject257.bin"/><Relationship Id="rId465" Type="http://schemas.openxmlformats.org/officeDocument/2006/relationships/oleObject" Target="../embeddings/oleObject464.bin"/><Relationship Id="rId630" Type="http://schemas.openxmlformats.org/officeDocument/2006/relationships/oleObject" Target="../embeddings/oleObject629.bin"/><Relationship Id="rId672" Type="http://schemas.openxmlformats.org/officeDocument/2006/relationships/oleObject" Target="../embeddings/oleObject671.bin"/><Relationship Id="rId728" Type="http://schemas.openxmlformats.org/officeDocument/2006/relationships/oleObject" Target="../embeddings/oleObject727.bin"/><Relationship Id="rId935" Type="http://schemas.openxmlformats.org/officeDocument/2006/relationships/oleObject" Target="../embeddings/oleObject934.bin"/><Relationship Id="rId22" Type="http://schemas.openxmlformats.org/officeDocument/2006/relationships/oleObject" Target="../embeddings/oleObject21.bin"/><Relationship Id="rId64" Type="http://schemas.openxmlformats.org/officeDocument/2006/relationships/oleObject" Target="../embeddings/oleObject63.bin"/><Relationship Id="rId118" Type="http://schemas.openxmlformats.org/officeDocument/2006/relationships/oleObject" Target="../embeddings/oleObject117.bin"/><Relationship Id="rId325" Type="http://schemas.openxmlformats.org/officeDocument/2006/relationships/oleObject" Target="../embeddings/oleObject324.bin"/><Relationship Id="rId367" Type="http://schemas.openxmlformats.org/officeDocument/2006/relationships/oleObject" Target="../embeddings/oleObject366.bin"/><Relationship Id="rId532" Type="http://schemas.openxmlformats.org/officeDocument/2006/relationships/oleObject" Target="../embeddings/oleObject531.bin"/><Relationship Id="rId574" Type="http://schemas.openxmlformats.org/officeDocument/2006/relationships/oleObject" Target="../embeddings/oleObject573.bin"/><Relationship Id="rId977" Type="http://schemas.openxmlformats.org/officeDocument/2006/relationships/oleObject" Target="../embeddings/oleObject976.bin"/><Relationship Id="rId171" Type="http://schemas.openxmlformats.org/officeDocument/2006/relationships/oleObject" Target="../embeddings/oleObject170.bin"/><Relationship Id="rId227" Type="http://schemas.openxmlformats.org/officeDocument/2006/relationships/oleObject" Target="../embeddings/oleObject226.bin"/><Relationship Id="rId781" Type="http://schemas.openxmlformats.org/officeDocument/2006/relationships/oleObject" Target="../embeddings/oleObject780.bin"/><Relationship Id="rId837" Type="http://schemas.openxmlformats.org/officeDocument/2006/relationships/oleObject" Target="../embeddings/oleObject836.bin"/><Relationship Id="rId879" Type="http://schemas.openxmlformats.org/officeDocument/2006/relationships/oleObject" Target="../embeddings/oleObject878.bin"/><Relationship Id="rId1022" Type="http://schemas.openxmlformats.org/officeDocument/2006/relationships/oleObject" Target="../embeddings/oleObject1021.bin"/><Relationship Id="rId269" Type="http://schemas.openxmlformats.org/officeDocument/2006/relationships/oleObject" Target="../embeddings/oleObject268.bin"/><Relationship Id="rId434" Type="http://schemas.openxmlformats.org/officeDocument/2006/relationships/oleObject" Target="../embeddings/oleObject433.bin"/><Relationship Id="rId476" Type="http://schemas.openxmlformats.org/officeDocument/2006/relationships/oleObject" Target="../embeddings/oleObject475.bin"/><Relationship Id="rId641" Type="http://schemas.openxmlformats.org/officeDocument/2006/relationships/oleObject" Target="../embeddings/oleObject640.bin"/><Relationship Id="rId683" Type="http://schemas.openxmlformats.org/officeDocument/2006/relationships/oleObject" Target="../embeddings/oleObject682.bin"/><Relationship Id="rId739" Type="http://schemas.openxmlformats.org/officeDocument/2006/relationships/oleObject" Target="../embeddings/oleObject738.bin"/><Relationship Id="rId890" Type="http://schemas.openxmlformats.org/officeDocument/2006/relationships/oleObject" Target="../embeddings/oleObject889.bin"/><Relationship Id="rId904" Type="http://schemas.openxmlformats.org/officeDocument/2006/relationships/oleObject" Target="../embeddings/oleObject903.bin"/><Relationship Id="rId33" Type="http://schemas.openxmlformats.org/officeDocument/2006/relationships/oleObject" Target="../embeddings/oleObject32.bin"/><Relationship Id="rId129" Type="http://schemas.openxmlformats.org/officeDocument/2006/relationships/oleObject" Target="../embeddings/oleObject128.bin"/><Relationship Id="rId280" Type="http://schemas.openxmlformats.org/officeDocument/2006/relationships/oleObject" Target="../embeddings/oleObject279.bin"/><Relationship Id="rId336" Type="http://schemas.openxmlformats.org/officeDocument/2006/relationships/oleObject" Target="../embeddings/oleObject335.bin"/><Relationship Id="rId501" Type="http://schemas.openxmlformats.org/officeDocument/2006/relationships/oleObject" Target="../embeddings/oleObject500.bin"/><Relationship Id="rId543" Type="http://schemas.openxmlformats.org/officeDocument/2006/relationships/oleObject" Target="../embeddings/oleObject542.bin"/><Relationship Id="rId946" Type="http://schemas.openxmlformats.org/officeDocument/2006/relationships/oleObject" Target="../embeddings/oleObject945.bin"/><Relationship Id="rId988" Type="http://schemas.openxmlformats.org/officeDocument/2006/relationships/oleObject" Target="../embeddings/oleObject987.bin"/><Relationship Id="rId75" Type="http://schemas.openxmlformats.org/officeDocument/2006/relationships/oleObject" Target="../embeddings/oleObject74.bin"/><Relationship Id="rId140" Type="http://schemas.openxmlformats.org/officeDocument/2006/relationships/oleObject" Target="../embeddings/oleObject139.bin"/><Relationship Id="rId182" Type="http://schemas.openxmlformats.org/officeDocument/2006/relationships/oleObject" Target="../embeddings/oleObject181.bin"/><Relationship Id="rId378" Type="http://schemas.openxmlformats.org/officeDocument/2006/relationships/oleObject" Target="../embeddings/oleObject377.bin"/><Relationship Id="rId403" Type="http://schemas.openxmlformats.org/officeDocument/2006/relationships/oleObject" Target="../embeddings/oleObject402.bin"/><Relationship Id="rId585" Type="http://schemas.openxmlformats.org/officeDocument/2006/relationships/oleObject" Target="../embeddings/oleObject584.bin"/><Relationship Id="rId750" Type="http://schemas.openxmlformats.org/officeDocument/2006/relationships/oleObject" Target="../embeddings/oleObject749.bin"/><Relationship Id="rId792" Type="http://schemas.openxmlformats.org/officeDocument/2006/relationships/oleObject" Target="../embeddings/oleObject791.bin"/><Relationship Id="rId806" Type="http://schemas.openxmlformats.org/officeDocument/2006/relationships/oleObject" Target="../embeddings/oleObject805.bin"/><Relationship Id="rId848" Type="http://schemas.openxmlformats.org/officeDocument/2006/relationships/oleObject" Target="../embeddings/oleObject847.bin"/><Relationship Id="rId6" Type="http://schemas.openxmlformats.org/officeDocument/2006/relationships/oleObject" Target="../embeddings/oleObject5.bin"/><Relationship Id="rId238" Type="http://schemas.openxmlformats.org/officeDocument/2006/relationships/oleObject" Target="../embeddings/oleObject237.bin"/><Relationship Id="rId445" Type="http://schemas.openxmlformats.org/officeDocument/2006/relationships/oleObject" Target="../embeddings/oleObject444.bin"/><Relationship Id="rId487" Type="http://schemas.openxmlformats.org/officeDocument/2006/relationships/oleObject" Target="../embeddings/oleObject486.bin"/><Relationship Id="rId610" Type="http://schemas.openxmlformats.org/officeDocument/2006/relationships/oleObject" Target="../embeddings/oleObject609.bin"/><Relationship Id="rId652" Type="http://schemas.openxmlformats.org/officeDocument/2006/relationships/oleObject" Target="../embeddings/oleObject651.bin"/><Relationship Id="rId694" Type="http://schemas.openxmlformats.org/officeDocument/2006/relationships/oleObject" Target="../embeddings/oleObject693.bin"/><Relationship Id="rId708" Type="http://schemas.openxmlformats.org/officeDocument/2006/relationships/oleObject" Target="../embeddings/oleObject707.bin"/><Relationship Id="rId915" Type="http://schemas.openxmlformats.org/officeDocument/2006/relationships/oleObject" Target="../embeddings/oleObject914.bin"/><Relationship Id="rId291" Type="http://schemas.openxmlformats.org/officeDocument/2006/relationships/oleObject" Target="../embeddings/oleObject290.bin"/><Relationship Id="rId305" Type="http://schemas.openxmlformats.org/officeDocument/2006/relationships/oleObject" Target="../embeddings/oleObject304.bin"/><Relationship Id="rId347" Type="http://schemas.openxmlformats.org/officeDocument/2006/relationships/oleObject" Target="../embeddings/oleObject346.bin"/><Relationship Id="rId512" Type="http://schemas.openxmlformats.org/officeDocument/2006/relationships/oleObject" Target="../embeddings/oleObject511.bin"/><Relationship Id="rId957" Type="http://schemas.openxmlformats.org/officeDocument/2006/relationships/oleObject" Target="../embeddings/oleObject956.bin"/><Relationship Id="rId999" Type="http://schemas.openxmlformats.org/officeDocument/2006/relationships/oleObject" Target="../embeddings/oleObject998.bin"/><Relationship Id="rId44" Type="http://schemas.openxmlformats.org/officeDocument/2006/relationships/oleObject" Target="../embeddings/oleObject43.bin"/><Relationship Id="rId86" Type="http://schemas.openxmlformats.org/officeDocument/2006/relationships/oleObject" Target="../embeddings/oleObject85.bin"/><Relationship Id="rId151" Type="http://schemas.openxmlformats.org/officeDocument/2006/relationships/oleObject" Target="../embeddings/oleObject150.bin"/><Relationship Id="rId389" Type="http://schemas.openxmlformats.org/officeDocument/2006/relationships/oleObject" Target="../embeddings/oleObject388.bin"/><Relationship Id="rId554" Type="http://schemas.openxmlformats.org/officeDocument/2006/relationships/oleObject" Target="../embeddings/oleObject553.bin"/><Relationship Id="rId596" Type="http://schemas.openxmlformats.org/officeDocument/2006/relationships/oleObject" Target="../embeddings/oleObject595.bin"/><Relationship Id="rId761" Type="http://schemas.openxmlformats.org/officeDocument/2006/relationships/oleObject" Target="../embeddings/oleObject760.bin"/><Relationship Id="rId817" Type="http://schemas.openxmlformats.org/officeDocument/2006/relationships/oleObject" Target="../embeddings/oleObject816.bin"/><Relationship Id="rId859" Type="http://schemas.openxmlformats.org/officeDocument/2006/relationships/oleObject" Target="../embeddings/oleObject858.bin"/><Relationship Id="rId1002" Type="http://schemas.openxmlformats.org/officeDocument/2006/relationships/oleObject" Target="../embeddings/oleObject1001.bin"/><Relationship Id="rId193" Type="http://schemas.openxmlformats.org/officeDocument/2006/relationships/oleObject" Target="../embeddings/oleObject192.bin"/><Relationship Id="rId207" Type="http://schemas.openxmlformats.org/officeDocument/2006/relationships/oleObject" Target="../embeddings/oleObject206.bin"/><Relationship Id="rId249" Type="http://schemas.openxmlformats.org/officeDocument/2006/relationships/oleObject" Target="../embeddings/oleObject248.bin"/><Relationship Id="rId414" Type="http://schemas.openxmlformats.org/officeDocument/2006/relationships/oleObject" Target="../embeddings/oleObject413.bin"/><Relationship Id="rId456" Type="http://schemas.openxmlformats.org/officeDocument/2006/relationships/oleObject" Target="../embeddings/oleObject455.bin"/><Relationship Id="rId498" Type="http://schemas.openxmlformats.org/officeDocument/2006/relationships/oleObject" Target="../embeddings/oleObject497.bin"/><Relationship Id="rId621" Type="http://schemas.openxmlformats.org/officeDocument/2006/relationships/oleObject" Target="../embeddings/oleObject620.bin"/><Relationship Id="rId663" Type="http://schemas.openxmlformats.org/officeDocument/2006/relationships/oleObject" Target="../embeddings/oleObject662.bin"/><Relationship Id="rId870" Type="http://schemas.openxmlformats.org/officeDocument/2006/relationships/oleObject" Target="../embeddings/oleObject869.bin"/><Relationship Id="rId13" Type="http://schemas.openxmlformats.org/officeDocument/2006/relationships/oleObject" Target="../embeddings/oleObject12.bin"/><Relationship Id="rId109" Type="http://schemas.openxmlformats.org/officeDocument/2006/relationships/oleObject" Target="../embeddings/oleObject108.bin"/><Relationship Id="rId260" Type="http://schemas.openxmlformats.org/officeDocument/2006/relationships/oleObject" Target="../embeddings/oleObject259.bin"/><Relationship Id="rId316" Type="http://schemas.openxmlformats.org/officeDocument/2006/relationships/oleObject" Target="../embeddings/oleObject315.bin"/><Relationship Id="rId523" Type="http://schemas.openxmlformats.org/officeDocument/2006/relationships/oleObject" Target="../embeddings/oleObject522.bin"/><Relationship Id="rId719" Type="http://schemas.openxmlformats.org/officeDocument/2006/relationships/oleObject" Target="../embeddings/oleObject718.bin"/><Relationship Id="rId926" Type="http://schemas.openxmlformats.org/officeDocument/2006/relationships/oleObject" Target="../embeddings/oleObject925.bin"/><Relationship Id="rId968" Type="http://schemas.openxmlformats.org/officeDocument/2006/relationships/oleObject" Target="../embeddings/oleObject967.bin"/><Relationship Id="rId55" Type="http://schemas.openxmlformats.org/officeDocument/2006/relationships/oleObject" Target="../embeddings/oleObject54.bin"/><Relationship Id="rId97" Type="http://schemas.openxmlformats.org/officeDocument/2006/relationships/oleObject" Target="../embeddings/oleObject96.bin"/><Relationship Id="rId120" Type="http://schemas.openxmlformats.org/officeDocument/2006/relationships/oleObject" Target="../embeddings/oleObject119.bin"/><Relationship Id="rId358" Type="http://schemas.openxmlformats.org/officeDocument/2006/relationships/oleObject" Target="../embeddings/oleObject357.bin"/><Relationship Id="rId565" Type="http://schemas.openxmlformats.org/officeDocument/2006/relationships/oleObject" Target="../embeddings/oleObject564.bin"/><Relationship Id="rId730" Type="http://schemas.openxmlformats.org/officeDocument/2006/relationships/oleObject" Target="../embeddings/oleObject729.bin"/><Relationship Id="rId772" Type="http://schemas.openxmlformats.org/officeDocument/2006/relationships/oleObject" Target="../embeddings/oleObject771.bin"/><Relationship Id="rId828" Type="http://schemas.openxmlformats.org/officeDocument/2006/relationships/oleObject" Target="../embeddings/oleObject827.bin"/><Relationship Id="rId1013" Type="http://schemas.openxmlformats.org/officeDocument/2006/relationships/oleObject" Target="../embeddings/oleObject1012.bin"/><Relationship Id="rId162" Type="http://schemas.openxmlformats.org/officeDocument/2006/relationships/oleObject" Target="../embeddings/oleObject161.bin"/><Relationship Id="rId218" Type="http://schemas.openxmlformats.org/officeDocument/2006/relationships/oleObject" Target="../embeddings/oleObject217.bin"/><Relationship Id="rId425" Type="http://schemas.openxmlformats.org/officeDocument/2006/relationships/oleObject" Target="../embeddings/oleObject424.bin"/><Relationship Id="rId467" Type="http://schemas.openxmlformats.org/officeDocument/2006/relationships/oleObject" Target="../embeddings/oleObject466.bin"/><Relationship Id="rId632" Type="http://schemas.openxmlformats.org/officeDocument/2006/relationships/oleObject" Target="../embeddings/oleObject631.bin"/><Relationship Id="rId271" Type="http://schemas.openxmlformats.org/officeDocument/2006/relationships/oleObject" Target="../embeddings/oleObject270.bin"/><Relationship Id="rId674" Type="http://schemas.openxmlformats.org/officeDocument/2006/relationships/oleObject" Target="../embeddings/oleObject673.bin"/><Relationship Id="rId881" Type="http://schemas.openxmlformats.org/officeDocument/2006/relationships/oleObject" Target="../embeddings/oleObject880.bin"/><Relationship Id="rId937" Type="http://schemas.openxmlformats.org/officeDocument/2006/relationships/oleObject" Target="../embeddings/oleObject936.bin"/><Relationship Id="rId979" Type="http://schemas.openxmlformats.org/officeDocument/2006/relationships/oleObject" Target="../embeddings/oleObject978.bin"/><Relationship Id="rId24" Type="http://schemas.openxmlformats.org/officeDocument/2006/relationships/oleObject" Target="../embeddings/oleObject23.bin"/><Relationship Id="rId66" Type="http://schemas.openxmlformats.org/officeDocument/2006/relationships/oleObject" Target="../embeddings/oleObject65.bin"/><Relationship Id="rId131" Type="http://schemas.openxmlformats.org/officeDocument/2006/relationships/oleObject" Target="../embeddings/oleObject130.bin"/><Relationship Id="rId327" Type="http://schemas.openxmlformats.org/officeDocument/2006/relationships/oleObject" Target="../embeddings/oleObject326.bin"/><Relationship Id="rId369" Type="http://schemas.openxmlformats.org/officeDocument/2006/relationships/oleObject" Target="../embeddings/oleObject368.bin"/><Relationship Id="rId534" Type="http://schemas.openxmlformats.org/officeDocument/2006/relationships/oleObject" Target="../embeddings/oleObject533.bin"/><Relationship Id="rId576" Type="http://schemas.openxmlformats.org/officeDocument/2006/relationships/oleObject" Target="../embeddings/oleObject575.bin"/><Relationship Id="rId741" Type="http://schemas.openxmlformats.org/officeDocument/2006/relationships/oleObject" Target="../embeddings/oleObject740.bin"/><Relationship Id="rId783" Type="http://schemas.openxmlformats.org/officeDocument/2006/relationships/oleObject" Target="../embeddings/oleObject782.bin"/><Relationship Id="rId839" Type="http://schemas.openxmlformats.org/officeDocument/2006/relationships/oleObject" Target="../embeddings/oleObject838.bin"/><Relationship Id="rId990" Type="http://schemas.openxmlformats.org/officeDocument/2006/relationships/oleObject" Target="../embeddings/oleObject989.bin"/><Relationship Id="rId173" Type="http://schemas.openxmlformats.org/officeDocument/2006/relationships/oleObject" Target="../embeddings/oleObject172.bin"/><Relationship Id="rId229" Type="http://schemas.openxmlformats.org/officeDocument/2006/relationships/oleObject" Target="../embeddings/oleObject228.bin"/><Relationship Id="rId380" Type="http://schemas.openxmlformats.org/officeDocument/2006/relationships/oleObject" Target="../embeddings/oleObject379.bin"/><Relationship Id="rId436" Type="http://schemas.openxmlformats.org/officeDocument/2006/relationships/oleObject" Target="../embeddings/oleObject435.bin"/><Relationship Id="rId601" Type="http://schemas.openxmlformats.org/officeDocument/2006/relationships/oleObject" Target="../embeddings/oleObject600.bin"/><Relationship Id="rId643" Type="http://schemas.openxmlformats.org/officeDocument/2006/relationships/oleObject" Target="../embeddings/oleObject642.bin"/><Relationship Id="rId1024" Type="http://schemas.openxmlformats.org/officeDocument/2006/relationships/oleObject" Target="../embeddings/oleObject1023.bin"/><Relationship Id="rId240" Type="http://schemas.openxmlformats.org/officeDocument/2006/relationships/oleObject" Target="../embeddings/oleObject239.bin"/><Relationship Id="rId478" Type="http://schemas.openxmlformats.org/officeDocument/2006/relationships/oleObject" Target="../embeddings/oleObject477.bin"/><Relationship Id="rId685" Type="http://schemas.openxmlformats.org/officeDocument/2006/relationships/oleObject" Target="../embeddings/oleObject684.bin"/><Relationship Id="rId850" Type="http://schemas.openxmlformats.org/officeDocument/2006/relationships/oleObject" Target="../embeddings/oleObject849.bin"/><Relationship Id="rId892" Type="http://schemas.openxmlformats.org/officeDocument/2006/relationships/oleObject" Target="../embeddings/oleObject891.bin"/><Relationship Id="rId906" Type="http://schemas.openxmlformats.org/officeDocument/2006/relationships/oleObject" Target="../embeddings/oleObject905.bin"/><Relationship Id="rId948" Type="http://schemas.openxmlformats.org/officeDocument/2006/relationships/oleObject" Target="../embeddings/oleObject947.bin"/><Relationship Id="rId35" Type="http://schemas.openxmlformats.org/officeDocument/2006/relationships/oleObject" Target="../embeddings/oleObject34.bin"/><Relationship Id="rId77" Type="http://schemas.openxmlformats.org/officeDocument/2006/relationships/oleObject" Target="../embeddings/oleObject76.bin"/><Relationship Id="rId100" Type="http://schemas.openxmlformats.org/officeDocument/2006/relationships/oleObject" Target="../embeddings/oleObject99.bin"/><Relationship Id="rId282" Type="http://schemas.openxmlformats.org/officeDocument/2006/relationships/oleObject" Target="../embeddings/oleObject281.bin"/><Relationship Id="rId338" Type="http://schemas.openxmlformats.org/officeDocument/2006/relationships/oleObject" Target="../embeddings/oleObject337.bin"/><Relationship Id="rId503" Type="http://schemas.openxmlformats.org/officeDocument/2006/relationships/oleObject" Target="../embeddings/oleObject502.bin"/><Relationship Id="rId545" Type="http://schemas.openxmlformats.org/officeDocument/2006/relationships/oleObject" Target="../embeddings/oleObject544.bin"/><Relationship Id="rId587" Type="http://schemas.openxmlformats.org/officeDocument/2006/relationships/oleObject" Target="../embeddings/oleObject586.bin"/><Relationship Id="rId710" Type="http://schemas.openxmlformats.org/officeDocument/2006/relationships/oleObject" Target="../embeddings/oleObject709.bin"/><Relationship Id="rId752" Type="http://schemas.openxmlformats.org/officeDocument/2006/relationships/oleObject" Target="../embeddings/oleObject751.bin"/><Relationship Id="rId808" Type="http://schemas.openxmlformats.org/officeDocument/2006/relationships/oleObject" Target="../embeddings/oleObject807.bin"/><Relationship Id="rId8" Type="http://schemas.openxmlformats.org/officeDocument/2006/relationships/oleObject" Target="../embeddings/oleObject7.bin"/><Relationship Id="rId142" Type="http://schemas.openxmlformats.org/officeDocument/2006/relationships/oleObject" Target="../embeddings/oleObject141.bin"/><Relationship Id="rId184" Type="http://schemas.openxmlformats.org/officeDocument/2006/relationships/oleObject" Target="../embeddings/oleObject183.bin"/><Relationship Id="rId391" Type="http://schemas.openxmlformats.org/officeDocument/2006/relationships/oleObject" Target="../embeddings/oleObject390.bin"/><Relationship Id="rId405" Type="http://schemas.openxmlformats.org/officeDocument/2006/relationships/oleObject" Target="../embeddings/oleObject404.bin"/><Relationship Id="rId447" Type="http://schemas.openxmlformats.org/officeDocument/2006/relationships/oleObject" Target="../embeddings/oleObject446.bin"/><Relationship Id="rId612" Type="http://schemas.openxmlformats.org/officeDocument/2006/relationships/oleObject" Target="../embeddings/oleObject611.bin"/><Relationship Id="rId794" Type="http://schemas.openxmlformats.org/officeDocument/2006/relationships/oleObject" Target="../embeddings/oleObject793.bin"/><Relationship Id="rId251" Type="http://schemas.openxmlformats.org/officeDocument/2006/relationships/oleObject" Target="../embeddings/oleObject250.bin"/><Relationship Id="rId489" Type="http://schemas.openxmlformats.org/officeDocument/2006/relationships/oleObject" Target="../embeddings/oleObject488.bin"/><Relationship Id="rId654" Type="http://schemas.openxmlformats.org/officeDocument/2006/relationships/oleObject" Target="../embeddings/oleObject653.bin"/><Relationship Id="rId696" Type="http://schemas.openxmlformats.org/officeDocument/2006/relationships/oleObject" Target="../embeddings/oleObject695.bin"/><Relationship Id="rId861" Type="http://schemas.openxmlformats.org/officeDocument/2006/relationships/oleObject" Target="../embeddings/oleObject860.bin"/><Relationship Id="rId917" Type="http://schemas.openxmlformats.org/officeDocument/2006/relationships/oleObject" Target="../embeddings/oleObject916.bin"/><Relationship Id="rId959" Type="http://schemas.openxmlformats.org/officeDocument/2006/relationships/oleObject" Target="../embeddings/oleObject958.bin"/><Relationship Id="rId46" Type="http://schemas.openxmlformats.org/officeDocument/2006/relationships/oleObject" Target="../embeddings/oleObject45.bin"/><Relationship Id="rId293" Type="http://schemas.openxmlformats.org/officeDocument/2006/relationships/oleObject" Target="../embeddings/oleObject292.bin"/><Relationship Id="rId307" Type="http://schemas.openxmlformats.org/officeDocument/2006/relationships/oleObject" Target="../embeddings/oleObject306.bin"/><Relationship Id="rId349" Type="http://schemas.openxmlformats.org/officeDocument/2006/relationships/oleObject" Target="../embeddings/oleObject348.bin"/><Relationship Id="rId514" Type="http://schemas.openxmlformats.org/officeDocument/2006/relationships/oleObject" Target="../embeddings/oleObject513.bin"/><Relationship Id="rId556" Type="http://schemas.openxmlformats.org/officeDocument/2006/relationships/oleObject" Target="../embeddings/oleObject555.bin"/><Relationship Id="rId721" Type="http://schemas.openxmlformats.org/officeDocument/2006/relationships/oleObject" Target="../embeddings/oleObject720.bin"/><Relationship Id="rId763" Type="http://schemas.openxmlformats.org/officeDocument/2006/relationships/oleObject" Target="../embeddings/oleObject762.bin"/><Relationship Id="rId88" Type="http://schemas.openxmlformats.org/officeDocument/2006/relationships/oleObject" Target="../embeddings/oleObject87.bin"/><Relationship Id="rId111" Type="http://schemas.openxmlformats.org/officeDocument/2006/relationships/oleObject" Target="../embeddings/oleObject110.bin"/><Relationship Id="rId153" Type="http://schemas.openxmlformats.org/officeDocument/2006/relationships/oleObject" Target="../embeddings/oleObject152.bin"/><Relationship Id="rId195" Type="http://schemas.openxmlformats.org/officeDocument/2006/relationships/oleObject" Target="../embeddings/oleObject194.bin"/><Relationship Id="rId209" Type="http://schemas.openxmlformats.org/officeDocument/2006/relationships/oleObject" Target="../embeddings/oleObject208.bin"/><Relationship Id="rId360" Type="http://schemas.openxmlformats.org/officeDocument/2006/relationships/oleObject" Target="../embeddings/oleObject359.bin"/><Relationship Id="rId416" Type="http://schemas.openxmlformats.org/officeDocument/2006/relationships/oleObject" Target="../embeddings/oleObject415.bin"/><Relationship Id="rId598" Type="http://schemas.openxmlformats.org/officeDocument/2006/relationships/oleObject" Target="../embeddings/oleObject597.bin"/><Relationship Id="rId819" Type="http://schemas.openxmlformats.org/officeDocument/2006/relationships/oleObject" Target="../embeddings/oleObject818.bin"/><Relationship Id="rId970" Type="http://schemas.openxmlformats.org/officeDocument/2006/relationships/oleObject" Target="../embeddings/oleObject969.bin"/><Relationship Id="rId1004" Type="http://schemas.openxmlformats.org/officeDocument/2006/relationships/oleObject" Target="../embeddings/oleObject1003.bin"/><Relationship Id="rId220" Type="http://schemas.openxmlformats.org/officeDocument/2006/relationships/oleObject" Target="../embeddings/oleObject219.bin"/><Relationship Id="rId458" Type="http://schemas.openxmlformats.org/officeDocument/2006/relationships/oleObject" Target="../embeddings/oleObject457.bin"/><Relationship Id="rId623" Type="http://schemas.openxmlformats.org/officeDocument/2006/relationships/oleObject" Target="../embeddings/oleObject622.bin"/><Relationship Id="rId665" Type="http://schemas.openxmlformats.org/officeDocument/2006/relationships/oleObject" Target="../embeddings/oleObject664.bin"/><Relationship Id="rId830" Type="http://schemas.openxmlformats.org/officeDocument/2006/relationships/oleObject" Target="../embeddings/oleObject829.bin"/><Relationship Id="rId872" Type="http://schemas.openxmlformats.org/officeDocument/2006/relationships/oleObject" Target="../embeddings/oleObject871.bin"/><Relationship Id="rId928" Type="http://schemas.openxmlformats.org/officeDocument/2006/relationships/oleObject" Target="../embeddings/oleObject927.bin"/><Relationship Id="rId15" Type="http://schemas.openxmlformats.org/officeDocument/2006/relationships/oleObject" Target="../embeddings/oleObject14.bin"/><Relationship Id="rId57" Type="http://schemas.openxmlformats.org/officeDocument/2006/relationships/oleObject" Target="../embeddings/oleObject56.bin"/><Relationship Id="rId262" Type="http://schemas.openxmlformats.org/officeDocument/2006/relationships/oleObject" Target="../embeddings/oleObject261.bin"/><Relationship Id="rId318" Type="http://schemas.openxmlformats.org/officeDocument/2006/relationships/oleObject" Target="../embeddings/oleObject317.bin"/><Relationship Id="rId525" Type="http://schemas.openxmlformats.org/officeDocument/2006/relationships/oleObject" Target="../embeddings/oleObject524.bin"/><Relationship Id="rId567" Type="http://schemas.openxmlformats.org/officeDocument/2006/relationships/oleObject" Target="../embeddings/oleObject566.bin"/><Relationship Id="rId732" Type="http://schemas.openxmlformats.org/officeDocument/2006/relationships/oleObject" Target="../embeddings/oleObject731.bin"/><Relationship Id="rId99" Type="http://schemas.openxmlformats.org/officeDocument/2006/relationships/oleObject" Target="../embeddings/oleObject98.bin"/><Relationship Id="rId122" Type="http://schemas.openxmlformats.org/officeDocument/2006/relationships/oleObject" Target="../embeddings/oleObject121.bin"/><Relationship Id="rId164" Type="http://schemas.openxmlformats.org/officeDocument/2006/relationships/oleObject" Target="../embeddings/oleObject163.bin"/><Relationship Id="rId371" Type="http://schemas.openxmlformats.org/officeDocument/2006/relationships/oleObject" Target="../embeddings/oleObject370.bin"/><Relationship Id="rId774" Type="http://schemas.openxmlformats.org/officeDocument/2006/relationships/oleObject" Target="../embeddings/oleObject773.bin"/><Relationship Id="rId981" Type="http://schemas.openxmlformats.org/officeDocument/2006/relationships/oleObject" Target="../embeddings/oleObject980.bin"/><Relationship Id="rId1015" Type="http://schemas.openxmlformats.org/officeDocument/2006/relationships/oleObject" Target="../embeddings/oleObject1014.bin"/><Relationship Id="rId427" Type="http://schemas.openxmlformats.org/officeDocument/2006/relationships/oleObject" Target="../embeddings/oleObject426.bin"/><Relationship Id="rId469" Type="http://schemas.openxmlformats.org/officeDocument/2006/relationships/oleObject" Target="../embeddings/oleObject468.bin"/><Relationship Id="rId634" Type="http://schemas.openxmlformats.org/officeDocument/2006/relationships/oleObject" Target="../embeddings/oleObject633.bin"/><Relationship Id="rId676" Type="http://schemas.openxmlformats.org/officeDocument/2006/relationships/oleObject" Target="../embeddings/oleObject675.bin"/><Relationship Id="rId841" Type="http://schemas.openxmlformats.org/officeDocument/2006/relationships/oleObject" Target="../embeddings/oleObject840.bin"/><Relationship Id="rId883" Type="http://schemas.openxmlformats.org/officeDocument/2006/relationships/oleObject" Target="../embeddings/oleObject882.bin"/><Relationship Id="rId26" Type="http://schemas.openxmlformats.org/officeDocument/2006/relationships/oleObject" Target="../embeddings/oleObject25.bin"/><Relationship Id="rId231" Type="http://schemas.openxmlformats.org/officeDocument/2006/relationships/oleObject" Target="../embeddings/oleObject230.bin"/><Relationship Id="rId273" Type="http://schemas.openxmlformats.org/officeDocument/2006/relationships/oleObject" Target="../embeddings/oleObject272.bin"/><Relationship Id="rId329" Type="http://schemas.openxmlformats.org/officeDocument/2006/relationships/oleObject" Target="../embeddings/oleObject328.bin"/><Relationship Id="rId480" Type="http://schemas.openxmlformats.org/officeDocument/2006/relationships/oleObject" Target="../embeddings/oleObject479.bin"/><Relationship Id="rId536" Type="http://schemas.openxmlformats.org/officeDocument/2006/relationships/oleObject" Target="../embeddings/oleObject535.bin"/><Relationship Id="rId701" Type="http://schemas.openxmlformats.org/officeDocument/2006/relationships/oleObject" Target="../embeddings/oleObject700.bin"/><Relationship Id="rId939" Type="http://schemas.openxmlformats.org/officeDocument/2006/relationships/oleObject" Target="../embeddings/oleObject938.bin"/><Relationship Id="rId68" Type="http://schemas.openxmlformats.org/officeDocument/2006/relationships/oleObject" Target="../embeddings/oleObject67.bin"/><Relationship Id="rId133" Type="http://schemas.openxmlformats.org/officeDocument/2006/relationships/oleObject" Target="../embeddings/oleObject132.bin"/><Relationship Id="rId175" Type="http://schemas.openxmlformats.org/officeDocument/2006/relationships/oleObject" Target="../embeddings/oleObject174.bin"/><Relationship Id="rId340" Type="http://schemas.openxmlformats.org/officeDocument/2006/relationships/oleObject" Target="../embeddings/oleObject339.bin"/><Relationship Id="rId578" Type="http://schemas.openxmlformats.org/officeDocument/2006/relationships/oleObject" Target="../embeddings/oleObject577.bin"/><Relationship Id="rId743" Type="http://schemas.openxmlformats.org/officeDocument/2006/relationships/oleObject" Target="../embeddings/oleObject742.bin"/><Relationship Id="rId785" Type="http://schemas.openxmlformats.org/officeDocument/2006/relationships/oleObject" Target="../embeddings/oleObject784.bin"/><Relationship Id="rId950" Type="http://schemas.openxmlformats.org/officeDocument/2006/relationships/oleObject" Target="../embeddings/oleObject949.bin"/><Relationship Id="rId992" Type="http://schemas.openxmlformats.org/officeDocument/2006/relationships/oleObject" Target="../embeddings/oleObject991.bin"/><Relationship Id="rId1026" Type="http://schemas.openxmlformats.org/officeDocument/2006/relationships/oleObject" Target="../embeddings/oleObject1025.bin"/><Relationship Id="rId200" Type="http://schemas.openxmlformats.org/officeDocument/2006/relationships/oleObject" Target="../embeddings/oleObject199.bin"/><Relationship Id="rId382" Type="http://schemas.openxmlformats.org/officeDocument/2006/relationships/oleObject" Target="../embeddings/oleObject381.bin"/><Relationship Id="rId438" Type="http://schemas.openxmlformats.org/officeDocument/2006/relationships/oleObject" Target="../embeddings/oleObject437.bin"/><Relationship Id="rId603" Type="http://schemas.openxmlformats.org/officeDocument/2006/relationships/oleObject" Target="../embeddings/oleObject602.bin"/><Relationship Id="rId645" Type="http://schemas.openxmlformats.org/officeDocument/2006/relationships/oleObject" Target="../embeddings/oleObject644.bin"/><Relationship Id="rId687" Type="http://schemas.openxmlformats.org/officeDocument/2006/relationships/oleObject" Target="../embeddings/oleObject686.bin"/><Relationship Id="rId810" Type="http://schemas.openxmlformats.org/officeDocument/2006/relationships/oleObject" Target="../embeddings/oleObject809.bin"/><Relationship Id="rId852" Type="http://schemas.openxmlformats.org/officeDocument/2006/relationships/oleObject" Target="../embeddings/oleObject851.bin"/><Relationship Id="rId908" Type="http://schemas.openxmlformats.org/officeDocument/2006/relationships/oleObject" Target="../embeddings/oleObject907.bin"/><Relationship Id="rId242" Type="http://schemas.openxmlformats.org/officeDocument/2006/relationships/oleObject" Target="../embeddings/oleObject241.bin"/><Relationship Id="rId284" Type="http://schemas.openxmlformats.org/officeDocument/2006/relationships/oleObject" Target="../embeddings/oleObject283.bin"/><Relationship Id="rId491" Type="http://schemas.openxmlformats.org/officeDocument/2006/relationships/oleObject" Target="../embeddings/oleObject490.bin"/><Relationship Id="rId505" Type="http://schemas.openxmlformats.org/officeDocument/2006/relationships/oleObject" Target="../embeddings/oleObject504.bin"/><Relationship Id="rId712" Type="http://schemas.openxmlformats.org/officeDocument/2006/relationships/oleObject" Target="../embeddings/oleObject711.bin"/><Relationship Id="rId894" Type="http://schemas.openxmlformats.org/officeDocument/2006/relationships/oleObject" Target="../embeddings/oleObject893.bin"/><Relationship Id="rId37" Type="http://schemas.openxmlformats.org/officeDocument/2006/relationships/oleObject" Target="../embeddings/oleObject36.bin"/><Relationship Id="rId79" Type="http://schemas.openxmlformats.org/officeDocument/2006/relationships/oleObject" Target="../embeddings/oleObject78.bin"/><Relationship Id="rId102" Type="http://schemas.openxmlformats.org/officeDocument/2006/relationships/oleObject" Target="../embeddings/oleObject101.bin"/><Relationship Id="rId144" Type="http://schemas.openxmlformats.org/officeDocument/2006/relationships/oleObject" Target="../embeddings/oleObject143.bin"/><Relationship Id="rId547" Type="http://schemas.openxmlformats.org/officeDocument/2006/relationships/oleObject" Target="../embeddings/oleObject546.bin"/><Relationship Id="rId589" Type="http://schemas.openxmlformats.org/officeDocument/2006/relationships/oleObject" Target="../embeddings/oleObject588.bin"/><Relationship Id="rId754" Type="http://schemas.openxmlformats.org/officeDocument/2006/relationships/oleObject" Target="../embeddings/oleObject753.bin"/><Relationship Id="rId796" Type="http://schemas.openxmlformats.org/officeDocument/2006/relationships/oleObject" Target="../embeddings/oleObject795.bin"/><Relationship Id="rId961" Type="http://schemas.openxmlformats.org/officeDocument/2006/relationships/oleObject" Target="../embeddings/oleObject960.bin"/><Relationship Id="rId90" Type="http://schemas.openxmlformats.org/officeDocument/2006/relationships/oleObject" Target="../embeddings/oleObject89.bin"/><Relationship Id="rId186" Type="http://schemas.openxmlformats.org/officeDocument/2006/relationships/oleObject" Target="../embeddings/oleObject185.bin"/><Relationship Id="rId351" Type="http://schemas.openxmlformats.org/officeDocument/2006/relationships/oleObject" Target="../embeddings/oleObject350.bin"/><Relationship Id="rId393" Type="http://schemas.openxmlformats.org/officeDocument/2006/relationships/oleObject" Target="../embeddings/oleObject392.bin"/><Relationship Id="rId407" Type="http://schemas.openxmlformats.org/officeDocument/2006/relationships/oleObject" Target="../embeddings/oleObject406.bin"/><Relationship Id="rId449" Type="http://schemas.openxmlformats.org/officeDocument/2006/relationships/oleObject" Target="../embeddings/oleObject448.bin"/><Relationship Id="rId614" Type="http://schemas.openxmlformats.org/officeDocument/2006/relationships/oleObject" Target="../embeddings/oleObject613.bin"/><Relationship Id="rId656" Type="http://schemas.openxmlformats.org/officeDocument/2006/relationships/oleObject" Target="../embeddings/oleObject655.bin"/><Relationship Id="rId821" Type="http://schemas.openxmlformats.org/officeDocument/2006/relationships/oleObject" Target="../embeddings/oleObject820.bin"/><Relationship Id="rId863" Type="http://schemas.openxmlformats.org/officeDocument/2006/relationships/oleObject" Target="../embeddings/oleObject862.bin"/><Relationship Id="rId211" Type="http://schemas.openxmlformats.org/officeDocument/2006/relationships/oleObject" Target="../embeddings/oleObject210.bin"/><Relationship Id="rId253" Type="http://schemas.openxmlformats.org/officeDocument/2006/relationships/oleObject" Target="../embeddings/oleObject252.bin"/><Relationship Id="rId295" Type="http://schemas.openxmlformats.org/officeDocument/2006/relationships/oleObject" Target="../embeddings/oleObject294.bin"/><Relationship Id="rId309" Type="http://schemas.openxmlformats.org/officeDocument/2006/relationships/oleObject" Target="../embeddings/oleObject308.bin"/><Relationship Id="rId460" Type="http://schemas.openxmlformats.org/officeDocument/2006/relationships/oleObject" Target="../embeddings/oleObject459.bin"/><Relationship Id="rId516" Type="http://schemas.openxmlformats.org/officeDocument/2006/relationships/oleObject" Target="../embeddings/oleObject515.bin"/><Relationship Id="rId698" Type="http://schemas.openxmlformats.org/officeDocument/2006/relationships/oleObject" Target="../embeddings/oleObject697.bin"/><Relationship Id="rId919" Type="http://schemas.openxmlformats.org/officeDocument/2006/relationships/oleObject" Target="../embeddings/oleObject918.bin"/><Relationship Id="rId48" Type="http://schemas.openxmlformats.org/officeDocument/2006/relationships/oleObject" Target="../embeddings/oleObject47.bin"/><Relationship Id="rId113" Type="http://schemas.openxmlformats.org/officeDocument/2006/relationships/oleObject" Target="../embeddings/oleObject112.bin"/><Relationship Id="rId320" Type="http://schemas.openxmlformats.org/officeDocument/2006/relationships/oleObject" Target="../embeddings/oleObject319.bin"/><Relationship Id="rId558" Type="http://schemas.openxmlformats.org/officeDocument/2006/relationships/oleObject" Target="../embeddings/oleObject557.bin"/><Relationship Id="rId723" Type="http://schemas.openxmlformats.org/officeDocument/2006/relationships/oleObject" Target="../embeddings/oleObject722.bin"/><Relationship Id="rId765" Type="http://schemas.openxmlformats.org/officeDocument/2006/relationships/oleObject" Target="../embeddings/oleObject764.bin"/><Relationship Id="rId930" Type="http://schemas.openxmlformats.org/officeDocument/2006/relationships/oleObject" Target="../embeddings/oleObject929.bin"/><Relationship Id="rId972" Type="http://schemas.openxmlformats.org/officeDocument/2006/relationships/oleObject" Target="../embeddings/oleObject971.bin"/><Relationship Id="rId1006" Type="http://schemas.openxmlformats.org/officeDocument/2006/relationships/oleObject" Target="../embeddings/oleObject1005.bin"/><Relationship Id="rId155" Type="http://schemas.openxmlformats.org/officeDocument/2006/relationships/oleObject" Target="../embeddings/oleObject154.bin"/><Relationship Id="rId197" Type="http://schemas.openxmlformats.org/officeDocument/2006/relationships/oleObject" Target="../embeddings/oleObject196.bin"/><Relationship Id="rId362" Type="http://schemas.openxmlformats.org/officeDocument/2006/relationships/oleObject" Target="../embeddings/oleObject361.bin"/><Relationship Id="rId418" Type="http://schemas.openxmlformats.org/officeDocument/2006/relationships/oleObject" Target="../embeddings/oleObject417.bin"/><Relationship Id="rId625" Type="http://schemas.openxmlformats.org/officeDocument/2006/relationships/oleObject" Target="../embeddings/oleObject624.bin"/><Relationship Id="rId832" Type="http://schemas.openxmlformats.org/officeDocument/2006/relationships/oleObject" Target="../embeddings/oleObject831.bin"/><Relationship Id="rId222" Type="http://schemas.openxmlformats.org/officeDocument/2006/relationships/oleObject" Target="../embeddings/oleObject221.bin"/><Relationship Id="rId264" Type="http://schemas.openxmlformats.org/officeDocument/2006/relationships/oleObject" Target="../embeddings/oleObject263.bin"/><Relationship Id="rId471" Type="http://schemas.openxmlformats.org/officeDocument/2006/relationships/oleObject" Target="../embeddings/oleObject470.bin"/><Relationship Id="rId667" Type="http://schemas.openxmlformats.org/officeDocument/2006/relationships/oleObject" Target="../embeddings/oleObject666.bin"/><Relationship Id="rId874" Type="http://schemas.openxmlformats.org/officeDocument/2006/relationships/oleObject" Target="../embeddings/oleObject873.bin"/><Relationship Id="rId17" Type="http://schemas.openxmlformats.org/officeDocument/2006/relationships/oleObject" Target="../embeddings/oleObject16.bin"/><Relationship Id="rId59" Type="http://schemas.openxmlformats.org/officeDocument/2006/relationships/oleObject" Target="../embeddings/oleObject58.bin"/><Relationship Id="rId124" Type="http://schemas.openxmlformats.org/officeDocument/2006/relationships/oleObject" Target="../embeddings/oleObject123.bin"/><Relationship Id="rId527" Type="http://schemas.openxmlformats.org/officeDocument/2006/relationships/oleObject" Target="../embeddings/oleObject526.bin"/><Relationship Id="rId569" Type="http://schemas.openxmlformats.org/officeDocument/2006/relationships/oleObject" Target="../embeddings/oleObject568.bin"/><Relationship Id="rId734" Type="http://schemas.openxmlformats.org/officeDocument/2006/relationships/oleObject" Target="../embeddings/oleObject733.bin"/><Relationship Id="rId776" Type="http://schemas.openxmlformats.org/officeDocument/2006/relationships/oleObject" Target="../embeddings/oleObject775.bin"/><Relationship Id="rId941" Type="http://schemas.openxmlformats.org/officeDocument/2006/relationships/oleObject" Target="../embeddings/oleObject940.bin"/><Relationship Id="rId983" Type="http://schemas.openxmlformats.org/officeDocument/2006/relationships/oleObject" Target="../embeddings/oleObject982.bin"/><Relationship Id="rId70" Type="http://schemas.openxmlformats.org/officeDocument/2006/relationships/oleObject" Target="../embeddings/oleObject69.bin"/><Relationship Id="rId166" Type="http://schemas.openxmlformats.org/officeDocument/2006/relationships/oleObject" Target="../embeddings/oleObject165.bin"/><Relationship Id="rId331" Type="http://schemas.openxmlformats.org/officeDocument/2006/relationships/oleObject" Target="../embeddings/oleObject330.bin"/><Relationship Id="rId373" Type="http://schemas.openxmlformats.org/officeDocument/2006/relationships/oleObject" Target="../embeddings/oleObject372.bin"/><Relationship Id="rId429" Type="http://schemas.openxmlformats.org/officeDocument/2006/relationships/oleObject" Target="../embeddings/oleObject428.bin"/><Relationship Id="rId580" Type="http://schemas.openxmlformats.org/officeDocument/2006/relationships/oleObject" Target="../embeddings/oleObject579.bin"/><Relationship Id="rId636" Type="http://schemas.openxmlformats.org/officeDocument/2006/relationships/oleObject" Target="../embeddings/oleObject635.bin"/><Relationship Id="rId801" Type="http://schemas.openxmlformats.org/officeDocument/2006/relationships/oleObject" Target="../embeddings/oleObject800.bin"/><Relationship Id="rId1017" Type="http://schemas.openxmlformats.org/officeDocument/2006/relationships/oleObject" Target="../embeddings/oleObject1016.bin"/><Relationship Id="rId1" Type="http://schemas.openxmlformats.org/officeDocument/2006/relationships/printerSettings" Target="../printerSettings/printerSettings2.bin"/><Relationship Id="rId233" Type="http://schemas.openxmlformats.org/officeDocument/2006/relationships/oleObject" Target="../embeddings/oleObject232.bin"/><Relationship Id="rId440" Type="http://schemas.openxmlformats.org/officeDocument/2006/relationships/oleObject" Target="../embeddings/oleObject439.bin"/><Relationship Id="rId678" Type="http://schemas.openxmlformats.org/officeDocument/2006/relationships/oleObject" Target="../embeddings/oleObject677.bin"/><Relationship Id="rId843" Type="http://schemas.openxmlformats.org/officeDocument/2006/relationships/oleObject" Target="../embeddings/oleObject842.bin"/><Relationship Id="rId885" Type="http://schemas.openxmlformats.org/officeDocument/2006/relationships/oleObject" Target="../embeddings/oleObject884.bin"/><Relationship Id="rId28" Type="http://schemas.openxmlformats.org/officeDocument/2006/relationships/oleObject" Target="../embeddings/oleObject27.bin"/><Relationship Id="rId275" Type="http://schemas.openxmlformats.org/officeDocument/2006/relationships/oleObject" Target="../embeddings/oleObject274.bin"/><Relationship Id="rId300" Type="http://schemas.openxmlformats.org/officeDocument/2006/relationships/oleObject" Target="../embeddings/oleObject299.bin"/><Relationship Id="rId482" Type="http://schemas.openxmlformats.org/officeDocument/2006/relationships/oleObject" Target="../embeddings/oleObject481.bin"/><Relationship Id="rId538" Type="http://schemas.openxmlformats.org/officeDocument/2006/relationships/oleObject" Target="../embeddings/oleObject537.bin"/><Relationship Id="rId703" Type="http://schemas.openxmlformats.org/officeDocument/2006/relationships/oleObject" Target="../embeddings/oleObject702.bin"/><Relationship Id="rId745" Type="http://schemas.openxmlformats.org/officeDocument/2006/relationships/oleObject" Target="../embeddings/oleObject744.bin"/><Relationship Id="rId910" Type="http://schemas.openxmlformats.org/officeDocument/2006/relationships/oleObject" Target="../embeddings/oleObject909.bin"/><Relationship Id="rId952" Type="http://schemas.openxmlformats.org/officeDocument/2006/relationships/oleObject" Target="../embeddings/oleObject951.bin"/><Relationship Id="rId81" Type="http://schemas.openxmlformats.org/officeDocument/2006/relationships/oleObject" Target="../embeddings/oleObject80.bin"/><Relationship Id="rId135" Type="http://schemas.openxmlformats.org/officeDocument/2006/relationships/oleObject" Target="../embeddings/oleObject134.bin"/><Relationship Id="rId177" Type="http://schemas.openxmlformats.org/officeDocument/2006/relationships/oleObject" Target="../embeddings/oleObject176.bin"/><Relationship Id="rId342" Type="http://schemas.openxmlformats.org/officeDocument/2006/relationships/oleObject" Target="../embeddings/oleObject341.bin"/><Relationship Id="rId384" Type="http://schemas.openxmlformats.org/officeDocument/2006/relationships/oleObject" Target="../embeddings/oleObject383.bin"/><Relationship Id="rId591" Type="http://schemas.openxmlformats.org/officeDocument/2006/relationships/oleObject" Target="../embeddings/oleObject590.bin"/><Relationship Id="rId605" Type="http://schemas.openxmlformats.org/officeDocument/2006/relationships/oleObject" Target="../embeddings/oleObject604.bin"/><Relationship Id="rId787" Type="http://schemas.openxmlformats.org/officeDocument/2006/relationships/oleObject" Target="../embeddings/oleObject786.bin"/><Relationship Id="rId812" Type="http://schemas.openxmlformats.org/officeDocument/2006/relationships/oleObject" Target="../embeddings/oleObject811.bin"/><Relationship Id="rId994" Type="http://schemas.openxmlformats.org/officeDocument/2006/relationships/oleObject" Target="../embeddings/oleObject993.bin"/><Relationship Id="rId202" Type="http://schemas.openxmlformats.org/officeDocument/2006/relationships/oleObject" Target="../embeddings/oleObject201.bin"/><Relationship Id="rId244" Type="http://schemas.openxmlformats.org/officeDocument/2006/relationships/oleObject" Target="../embeddings/oleObject243.bin"/><Relationship Id="rId647" Type="http://schemas.openxmlformats.org/officeDocument/2006/relationships/oleObject" Target="../embeddings/oleObject646.bin"/><Relationship Id="rId689" Type="http://schemas.openxmlformats.org/officeDocument/2006/relationships/oleObject" Target="../embeddings/oleObject688.bin"/><Relationship Id="rId854" Type="http://schemas.openxmlformats.org/officeDocument/2006/relationships/oleObject" Target="../embeddings/oleObject853.bin"/><Relationship Id="rId896" Type="http://schemas.openxmlformats.org/officeDocument/2006/relationships/oleObject" Target="../embeddings/oleObject895.bin"/><Relationship Id="rId39" Type="http://schemas.openxmlformats.org/officeDocument/2006/relationships/oleObject" Target="../embeddings/oleObject38.bin"/><Relationship Id="rId286" Type="http://schemas.openxmlformats.org/officeDocument/2006/relationships/oleObject" Target="../embeddings/oleObject285.bin"/><Relationship Id="rId451" Type="http://schemas.openxmlformats.org/officeDocument/2006/relationships/oleObject" Target="../embeddings/oleObject450.bin"/><Relationship Id="rId493" Type="http://schemas.openxmlformats.org/officeDocument/2006/relationships/oleObject" Target="../embeddings/oleObject492.bin"/><Relationship Id="rId507" Type="http://schemas.openxmlformats.org/officeDocument/2006/relationships/oleObject" Target="../embeddings/oleObject506.bin"/><Relationship Id="rId549" Type="http://schemas.openxmlformats.org/officeDocument/2006/relationships/oleObject" Target="../embeddings/oleObject548.bin"/><Relationship Id="rId714" Type="http://schemas.openxmlformats.org/officeDocument/2006/relationships/oleObject" Target="../embeddings/oleObject713.bin"/><Relationship Id="rId756" Type="http://schemas.openxmlformats.org/officeDocument/2006/relationships/oleObject" Target="../embeddings/oleObject755.bin"/><Relationship Id="rId921" Type="http://schemas.openxmlformats.org/officeDocument/2006/relationships/oleObject" Target="../embeddings/oleObject920.bin"/><Relationship Id="rId50" Type="http://schemas.openxmlformats.org/officeDocument/2006/relationships/oleObject" Target="../embeddings/oleObject49.bin"/><Relationship Id="rId104" Type="http://schemas.openxmlformats.org/officeDocument/2006/relationships/oleObject" Target="../embeddings/oleObject103.bin"/><Relationship Id="rId146" Type="http://schemas.openxmlformats.org/officeDocument/2006/relationships/oleObject" Target="../embeddings/oleObject145.bin"/><Relationship Id="rId188" Type="http://schemas.openxmlformats.org/officeDocument/2006/relationships/oleObject" Target="../embeddings/oleObject187.bin"/><Relationship Id="rId311" Type="http://schemas.openxmlformats.org/officeDocument/2006/relationships/oleObject" Target="../embeddings/oleObject310.bin"/><Relationship Id="rId353" Type="http://schemas.openxmlformats.org/officeDocument/2006/relationships/oleObject" Target="../embeddings/oleObject352.bin"/><Relationship Id="rId395" Type="http://schemas.openxmlformats.org/officeDocument/2006/relationships/oleObject" Target="../embeddings/oleObject394.bin"/><Relationship Id="rId409" Type="http://schemas.openxmlformats.org/officeDocument/2006/relationships/oleObject" Target="../embeddings/oleObject408.bin"/><Relationship Id="rId560" Type="http://schemas.openxmlformats.org/officeDocument/2006/relationships/oleObject" Target="../embeddings/oleObject559.bin"/><Relationship Id="rId798" Type="http://schemas.openxmlformats.org/officeDocument/2006/relationships/oleObject" Target="../embeddings/oleObject797.bin"/><Relationship Id="rId963" Type="http://schemas.openxmlformats.org/officeDocument/2006/relationships/oleObject" Target="../embeddings/oleObject962.bin"/><Relationship Id="rId92" Type="http://schemas.openxmlformats.org/officeDocument/2006/relationships/oleObject" Target="../embeddings/oleObject91.bin"/><Relationship Id="rId213" Type="http://schemas.openxmlformats.org/officeDocument/2006/relationships/oleObject" Target="../embeddings/oleObject212.bin"/><Relationship Id="rId420" Type="http://schemas.openxmlformats.org/officeDocument/2006/relationships/oleObject" Target="../embeddings/oleObject419.bin"/><Relationship Id="rId616" Type="http://schemas.openxmlformats.org/officeDocument/2006/relationships/oleObject" Target="../embeddings/oleObject615.bin"/><Relationship Id="rId658" Type="http://schemas.openxmlformats.org/officeDocument/2006/relationships/oleObject" Target="../embeddings/oleObject657.bin"/><Relationship Id="rId823" Type="http://schemas.openxmlformats.org/officeDocument/2006/relationships/oleObject" Target="../embeddings/oleObject822.bin"/><Relationship Id="rId865" Type="http://schemas.openxmlformats.org/officeDocument/2006/relationships/oleObject" Target="../embeddings/oleObject864.bin"/><Relationship Id="rId255" Type="http://schemas.openxmlformats.org/officeDocument/2006/relationships/oleObject" Target="../embeddings/oleObject254.bin"/><Relationship Id="rId297" Type="http://schemas.openxmlformats.org/officeDocument/2006/relationships/oleObject" Target="../embeddings/oleObject296.bin"/><Relationship Id="rId462" Type="http://schemas.openxmlformats.org/officeDocument/2006/relationships/oleObject" Target="../embeddings/oleObject461.bin"/><Relationship Id="rId518" Type="http://schemas.openxmlformats.org/officeDocument/2006/relationships/oleObject" Target="../embeddings/oleObject517.bin"/><Relationship Id="rId725" Type="http://schemas.openxmlformats.org/officeDocument/2006/relationships/oleObject" Target="../embeddings/oleObject724.bin"/><Relationship Id="rId932" Type="http://schemas.openxmlformats.org/officeDocument/2006/relationships/oleObject" Target="../embeddings/oleObject931.bin"/><Relationship Id="rId115" Type="http://schemas.openxmlformats.org/officeDocument/2006/relationships/oleObject" Target="../embeddings/oleObject114.bin"/><Relationship Id="rId157" Type="http://schemas.openxmlformats.org/officeDocument/2006/relationships/oleObject" Target="../embeddings/oleObject156.bin"/><Relationship Id="rId322" Type="http://schemas.openxmlformats.org/officeDocument/2006/relationships/oleObject" Target="../embeddings/oleObject321.bin"/><Relationship Id="rId364" Type="http://schemas.openxmlformats.org/officeDocument/2006/relationships/oleObject" Target="../embeddings/oleObject363.bin"/><Relationship Id="rId767" Type="http://schemas.openxmlformats.org/officeDocument/2006/relationships/oleObject" Target="../embeddings/oleObject766.bin"/><Relationship Id="rId974" Type="http://schemas.openxmlformats.org/officeDocument/2006/relationships/oleObject" Target="../embeddings/oleObject973.bin"/><Relationship Id="rId1008" Type="http://schemas.openxmlformats.org/officeDocument/2006/relationships/oleObject" Target="../embeddings/oleObject1007.bin"/><Relationship Id="rId61" Type="http://schemas.openxmlformats.org/officeDocument/2006/relationships/oleObject" Target="../embeddings/oleObject60.bin"/><Relationship Id="rId199" Type="http://schemas.openxmlformats.org/officeDocument/2006/relationships/oleObject" Target="../embeddings/oleObject198.bin"/><Relationship Id="rId571" Type="http://schemas.openxmlformats.org/officeDocument/2006/relationships/oleObject" Target="../embeddings/oleObject570.bin"/><Relationship Id="rId627" Type="http://schemas.openxmlformats.org/officeDocument/2006/relationships/oleObject" Target="../embeddings/oleObject626.bin"/><Relationship Id="rId669" Type="http://schemas.openxmlformats.org/officeDocument/2006/relationships/oleObject" Target="../embeddings/oleObject668.bin"/><Relationship Id="rId834" Type="http://schemas.openxmlformats.org/officeDocument/2006/relationships/oleObject" Target="../embeddings/oleObject833.bin"/><Relationship Id="rId876" Type="http://schemas.openxmlformats.org/officeDocument/2006/relationships/oleObject" Target="../embeddings/oleObject875.bin"/><Relationship Id="rId19" Type="http://schemas.openxmlformats.org/officeDocument/2006/relationships/oleObject" Target="../embeddings/oleObject18.bin"/><Relationship Id="rId224" Type="http://schemas.openxmlformats.org/officeDocument/2006/relationships/oleObject" Target="../embeddings/oleObject223.bin"/><Relationship Id="rId266" Type="http://schemas.openxmlformats.org/officeDocument/2006/relationships/oleObject" Target="../embeddings/oleObject265.bin"/><Relationship Id="rId431" Type="http://schemas.openxmlformats.org/officeDocument/2006/relationships/oleObject" Target="../embeddings/oleObject430.bin"/><Relationship Id="rId473" Type="http://schemas.openxmlformats.org/officeDocument/2006/relationships/oleObject" Target="../embeddings/oleObject472.bin"/><Relationship Id="rId529" Type="http://schemas.openxmlformats.org/officeDocument/2006/relationships/oleObject" Target="../embeddings/oleObject528.bin"/><Relationship Id="rId680" Type="http://schemas.openxmlformats.org/officeDocument/2006/relationships/oleObject" Target="../embeddings/oleObject679.bin"/><Relationship Id="rId736" Type="http://schemas.openxmlformats.org/officeDocument/2006/relationships/oleObject" Target="../embeddings/oleObject735.bin"/><Relationship Id="rId901" Type="http://schemas.openxmlformats.org/officeDocument/2006/relationships/oleObject" Target="../embeddings/oleObject900.bin"/><Relationship Id="rId30" Type="http://schemas.openxmlformats.org/officeDocument/2006/relationships/oleObject" Target="../embeddings/oleObject29.bin"/><Relationship Id="rId126" Type="http://schemas.openxmlformats.org/officeDocument/2006/relationships/oleObject" Target="../embeddings/oleObject125.bin"/><Relationship Id="rId168" Type="http://schemas.openxmlformats.org/officeDocument/2006/relationships/oleObject" Target="../embeddings/oleObject167.bin"/><Relationship Id="rId333" Type="http://schemas.openxmlformats.org/officeDocument/2006/relationships/oleObject" Target="../embeddings/oleObject332.bin"/><Relationship Id="rId540" Type="http://schemas.openxmlformats.org/officeDocument/2006/relationships/oleObject" Target="../embeddings/oleObject539.bin"/><Relationship Id="rId778" Type="http://schemas.openxmlformats.org/officeDocument/2006/relationships/oleObject" Target="../embeddings/oleObject777.bin"/><Relationship Id="rId943" Type="http://schemas.openxmlformats.org/officeDocument/2006/relationships/oleObject" Target="../embeddings/oleObject942.bin"/><Relationship Id="rId985" Type="http://schemas.openxmlformats.org/officeDocument/2006/relationships/oleObject" Target="../embeddings/oleObject984.bin"/><Relationship Id="rId1019" Type="http://schemas.openxmlformats.org/officeDocument/2006/relationships/oleObject" Target="../embeddings/oleObject1018.bin"/><Relationship Id="rId72" Type="http://schemas.openxmlformats.org/officeDocument/2006/relationships/oleObject" Target="../embeddings/oleObject71.bin"/><Relationship Id="rId375" Type="http://schemas.openxmlformats.org/officeDocument/2006/relationships/oleObject" Target="../embeddings/oleObject374.bin"/><Relationship Id="rId582" Type="http://schemas.openxmlformats.org/officeDocument/2006/relationships/oleObject" Target="../embeddings/oleObject581.bin"/><Relationship Id="rId638" Type="http://schemas.openxmlformats.org/officeDocument/2006/relationships/oleObject" Target="../embeddings/oleObject637.bin"/><Relationship Id="rId803" Type="http://schemas.openxmlformats.org/officeDocument/2006/relationships/oleObject" Target="../embeddings/oleObject802.bin"/><Relationship Id="rId845" Type="http://schemas.openxmlformats.org/officeDocument/2006/relationships/oleObject" Target="../embeddings/oleObject844.bin"/><Relationship Id="rId3" Type="http://schemas.openxmlformats.org/officeDocument/2006/relationships/oleObject" Target="../embeddings/oleObject2.bin"/><Relationship Id="rId235" Type="http://schemas.openxmlformats.org/officeDocument/2006/relationships/oleObject" Target="../embeddings/oleObject234.bin"/><Relationship Id="rId277" Type="http://schemas.openxmlformats.org/officeDocument/2006/relationships/oleObject" Target="../embeddings/oleObject276.bin"/><Relationship Id="rId400" Type="http://schemas.openxmlformats.org/officeDocument/2006/relationships/oleObject" Target="../embeddings/oleObject399.bin"/><Relationship Id="rId442" Type="http://schemas.openxmlformats.org/officeDocument/2006/relationships/oleObject" Target="../embeddings/oleObject441.bin"/><Relationship Id="rId484" Type="http://schemas.openxmlformats.org/officeDocument/2006/relationships/oleObject" Target="../embeddings/oleObject483.bin"/><Relationship Id="rId705" Type="http://schemas.openxmlformats.org/officeDocument/2006/relationships/oleObject" Target="../embeddings/oleObject704.bin"/><Relationship Id="rId887" Type="http://schemas.openxmlformats.org/officeDocument/2006/relationships/oleObject" Target="../embeddings/oleObject886.bin"/><Relationship Id="rId137" Type="http://schemas.openxmlformats.org/officeDocument/2006/relationships/oleObject" Target="../embeddings/oleObject136.bin"/><Relationship Id="rId302" Type="http://schemas.openxmlformats.org/officeDocument/2006/relationships/oleObject" Target="../embeddings/oleObject301.bin"/><Relationship Id="rId344" Type="http://schemas.openxmlformats.org/officeDocument/2006/relationships/oleObject" Target="../embeddings/oleObject343.bin"/><Relationship Id="rId691" Type="http://schemas.openxmlformats.org/officeDocument/2006/relationships/oleObject" Target="../embeddings/oleObject690.bin"/><Relationship Id="rId747" Type="http://schemas.openxmlformats.org/officeDocument/2006/relationships/oleObject" Target="../embeddings/oleObject746.bin"/><Relationship Id="rId789" Type="http://schemas.openxmlformats.org/officeDocument/2006/relationships/oleObject" Target="../embeddings/oleObject788.bin"/><Relationship Id="rId912" Type="http://schemas.openxmlformats.org/officeDocument/2006/relationships/oleObject" Target="../embeddings/oleObject911.bin"/><Relationship Id="rId954" Type="http://schemas.openxmlformats.org/officeDocument/2006/relationships/oleObject" Target="../embeddings/oleObject953.bin"/><Relationship Id="rId996" Type="http://schemas.openxmlformats.org/officeDocument/2006/relationships/oleObject" Target="../embeddings/oleObject995.bin"/><Relationship Id="rId41" Type="http://schemas.openxmlformats.org/officeDocument/2006/relationships/oleObject" Target="../embeddings/oleObject40.bin"/><Relationship Id="rId83" Type="http://schemas.openxmlformats.org/officeDocument/2006/relationships/oleObject" Target="../embeddings/oleObject82.bin"/><Relationship Id="rId179" Type="http://schemas.openxmlformats.org/officeDocument/2006/relationships/oleObject" Target="../embeddings/oleObject178.bin"/><Relationship Id="rId386" Type="http://schemas.openxmlformats.org/officeDocument/2006/relationships/oleObject" Target="../embeddings/oleObject385.bin"/><Relationship Id="rId551" Type="http://schemas.openxmlformats.org/officeDocument/2006/relationships/oleObject" Target="../embeddings/oleObject550.bin"/><Relationship Id="rId593" Type="http://schemas.openxmlformats.org/officeDocument/2006/relationships/oleObject" Target="../embeddings/oleObject592.bin"/><Relationship Id="rId607" Type="http://schemas.openxmlformats.org/officeDocument/2006/relationships/oleObject" Target="../embeddings/oleObject606.bin"/><Relationship Id="rId649" Type="http://schemas.openxmlformats.org/officeDocument/2006/relationships/oleObject" Target="../embeddings/oleObject648.bin"/><Relationship Id="rId814" Type="http://schemas.openxmlformats.org/officeDocument/2006/relationships/oleObject" Target="../embeddings/oleObject813.bin"/><Relationship Id="rId856" Type="http://schemas.openxmlformats.org/officeDocument/2006/relationships/oleObject" Target="../embeddings/oleObject855.bin"/><Relationship Id="rId190" Type="http://schemas.openxmlformats.org/officeDocument/2006/relationships/oleObject" Target="../embeddings/oleObject189.bin"/><Relationship Id="rId204" Type="http://schemas.openxmlformats.org/officeDocument/2006/relationships/oleObject" Target="../embeddings/oleObject203.bin"/><Relationship Id="rId246" Type="http://schemas.openxmlformats.org/officeDocument/2006/relationships/oleObject" Target="../embeddings/oleObject245.bin"/><Relationship Id="rId288" Type="http://schemas.openxmlformats.org/officeDocument/2006/relationships/oleObject" Target="../embeddings/oleObject287.bin"/><Relationship Id="rId411" Type="http://schemas.openxmlformats.org/officeDocument/2006/relationships/oleObject" Target="../embeddings/oleObject410.bin"/><Relationship Id="rId453" Type="http://schemas.openxmlformats.org/officeDocument/2006/relationships/oleObject" Target="../embeddings/oleObject452.bin"/><Relationship Id="rId509" Type="http://schemas.openxmlformats.org/officeDocument/2006/relationships/oleObject" Target="../embeddings/oleObject508.bin"/><Relationship Id="rId660" Type="http://schemas.openxmlformats.org/officeDocument/2006/relationships/oleObject" Target="../embeddings/oleObject659.bin"/><Relationship Id="rId898" Type="http://schemas.openxmlformats.org/officeDocument/2006/relationships/oleObject" Target="../embeddings/oleObject897.bin"/><Relationship Id="rId106" Type="http://schemas.openxmlformats.org/officeDocument/2006/relationships/oleObject" Target="../embeddings/oleObject105.bin"/><Relationship Id="rId313" Type="http://schemas.openxmlformats.org/officeDocument/2006/relationships/oleObject" Target="../embeddings/oleObject312.bin"/><Relationship Id="rId495" Type="http://schemas.openxmlformats.org/officeDocument/2006/relationships/oleObject" Target="../embeddings/oleObject494.bin"/><Relationship Id="rId716" Type="http://schemas.openxmlformats.org/officeDocument/2006/relationships/oleObject" Target="../embeddings/oleObject715.bin"/><Relationship Id="rId758" Type="http://schemas.openxmlformats.org/officeDocument/2006/relationships/oleObject" Target="../embeddings/oleObject757.bin"/><Relationship Id="rId923" Type="http://schemas.openxmlformats.org/officeDocument/2006/relationships/oleObject" Target="../embeddings/oleObject922.bin"/><Relationship Id="rId965" Type="http://schemas.openxmlformats.org/officeDocument/2006/relationships/oleObject" Target="../embeddings/oleObject964.bin"/><Relationship Id="rId10" Type="http://schemas.openxmlformats.org/officeDocument/2006/relationships/oleObject" Target="../embeddings/oleObject9.bin"/><Relationship Id="rId52" Type="http://schemas.openxmlformats.org/officeDocument/2006/relationships/oleObject" Target="../embeddings/oleObject51.bin"/><Relationship Id="rId94" Type="http://schemas.openxmlformats.org/officeDocument/2006/relationships/oleObject" Target="../embeddings/oleObject93.bin"/><Relationship Id="rId148" Type="http://schemas.openxmlformats.org/officeDocument/2006/relationships/oleObject" Target="../embeddings/oleObject147.bin"/><Relationship Id="rId355" Type="http://schemas.openxmlformats.org/officeDocument/2006/relationships/oleObject" Target="../embeddings/oleObject354.bin"/><Relationship Id="rId397" Type="http://schemas.openxmlformats.org/officeDocument/2006/relationships/oleObject" Target="../embeddings/oleObject396.bin"/><Relationship Id="rId520" Type="http://schemas.openxmlformats.org/officeDocument/2006/relationships/oleObject" Target="../embeddings/oleObject519.bin"/><Relationship Id="rId562" Type="http://schemas.openxmlformats.org/officeDocument/2006/relationships/oleObject" Target="../embeddings/oleObject561.bin"/><Relationship Id="rId618" Type="http://schemas.openxmlformats.org/officeDocument/2006/relationships/oleObject" Target="../embeddings/oleObject617.bin"/><Relationship Id="rId825" Type="http://schemas.openxmlformats.org/officeDocument/2006/relationships/oleObject" Target="../embeddings/oleObject824.bin"/><Relationship Id="rId215" Type="http://schemas.openxmlformats.org/officeDocument/2006/relationships/oleObject" Target="../embeddings/oleObject214.bin"/><Relationship Id="rId257" Type="http://schemas.openxmlformats.org/officeDocument/2006/relationships/oleObject" Target="../embeddings/oleObject256.bin"/><Relationship Id="rId422" Type="http://schemas.openxmlformats.org/officeDocument/2006/relationships/oleObject" Target="../embeddings/oleObject421.bin"/><Relationship Id="rId464" Type="http://schemas.openxmlformats.org/officeDocument/2006/relationships/oleObject" Target="../embeddings/oleObject463.bin"/><Relationship Id="rId867" Type="http://schemas.openxmlformats.org/officeDocument/2006/relationships/oleObject" Target="../embeddings/oleObject866.bin"/><Relationship Id="rId1010" Type="http://schemas.openxmlformats.org/officeDocument/2006/relationships/oleObject" Target="../embeddings/oleObject1009.bin"/><Relationship Id="rId299" Type="http://schemas.openxmlformats.org/officeDocument/2006/relationships/oleObject" Target="../embeddings/oleObject298.bin"/><Relationship Id="rId727" Type="http://schemas.openxmlformats.org/officeDocument/2006/relationships/oleObject" Target="../embeddings/oleObject726.bin"/><Relationship Id="rId934" Type="http://schemas.openxmlformats.org/officeDocument/2006/relationships/oleObject" Target="../embeddings/oleObject933.bin"/><Relationship Id="rId63" Type="http://schemas.openxmlformats.org/officeDocument/2006/relationships/oleObject" Target="../embeddings/oleObject62.bin"/><Relationship Id="rId159" Type="http://schemas.openxmlformats.org/officeDocument/2006/relationships/oleObject" Target="../embeddings/oleObject158.bin"/><Relationship Id="rId366" Type="http://schemas.openxmlformats.org/officeDocument/2006/relationships/oleObject" Target="../embeddings/oleObject365.bin"/><Relationship Id="rId573" Type="http://schemas.openxmlformats.org/officeDocument/2006/relationships/oleObject" Target="../embeddings/oleObject572.bin"/><Relationship Id="rId780" Type="http://schemas.openxmlformats.org/officeDocument/2006/relationships/oleObject" Target="../embeddings/oleObject779.bin"/><Relationship Id="rId226" Type="http://schemas.openxmlformats.org/officeDocument/2006/relationships/oleObject" Target="../embeddings/oleObject225.bin"/><Relationship Id="rId433" Type="http://schemas.openxmlformats.org/officeDocument/2006/relationships/oleObject" Target="../embeddings/oleObject432.bin"/><Relationship Id="rId878" Type="http://schemas.openxmlformats.org/officeDocument/2006/relationships/oleObject" Target="../embeddings/oleObject877.bin"/><Relationship Id="rId640" Type="http://schemas.openxmlformats.org/officeDocument/2006/relationships/oleObject" Target="../embeddings/oleObject639.bin"/><Relationship Id="rId738" Type="http://schemas.openxmlformats.org/officeDocument/2006/relationships/oleObject" Target="../embeddings/oleObject737.bin"/><Relationship Id="rId945" Type="http://schemas.openxmlformats.org/officeDocument/2006/relationships/oleObject" Target="../embeddings/oleObject944.bin"/><Relationship Id="rId74" Type="http://schemas.openxmlformats.org/officeDocument/2006/relationships/oleObject" Target="../embeddings/oleObject73.bin"/><Relationship Id="rId377" Type="http://schemas.openxmlformats.org/officeDocument/2006/relationships/oleObject" Target="../embeddings/oleObject376.bin"/><Relationship Id="rId500" Type="http://schemas.openxmlformats.org/officeDocument/2006/relationships/oleObject" Target="../embeddings/oleObject499.bin"/><Relationship Id="rId584" Type="http://schemas.openxmlformats.org/officeDocument/2006/relationships/oleObject" Target="../embeddings/oleObject583.bin"/><Relationship Id="rId805" Type="http://schemas.openxmlformats.org/officeDocument/2006/relationships/oleObject" Target="../embeddings/oleObject804.bin"/><Relationship Id="rId5" Type="http://schemas.openxmlformats.org/officeDocument/2006/relationships/oleObject" Target="../embeddings/oleObject4.bin"/><Relationship Id="rId237" Type="http://schemas.openxmlformats.org/officeDocument/2006/relationships/oleObject" Target="../embeddings/oleObject236.bin"/><Relationship Id="rId791" Type="http://schemas.openxmlformats.org/officeDocument/2006/relationships/oleObject" Target="../embeddings/oleObject790.bin"/><Relationship Id="rId889" Type="http://schemas.openxmlformats.org/officeDocument/2006/relationships/oleObject" Target="../embeddings/oleObject888.bin"/><Relationship Id="rId444" Type="http://schemas.openxmlformats.org/officeDocument/2006/relationships/oleObject" Target="../embeddings/oleObject443.bin"/><Relationship Id="rId651" Type="http://schemas.openxmlformats.org/officeDocument/2006/relationships/oleObject" Target="../embeddings/oleObject650.bin"/><Relationship Id="rId749" Type="http://schemas.openxmlformats.org/officeDocument/2006/relationships/oleObject" Target="../embeddings/oleObject748.bin"/><Relationship Id="rId290" Type="http://schemas.openxmlformats.org/officeDocument/2006/relationships/oleObject" Target="../embeddings/oleObject289.bin"/><Relationship Id="rId304" Type="http://schemas.openxmlformats.org/officeDocument/2006/relationships/oleObject" Target="../embeddings/oleObject303.bin"/><Relationship Id="rId388" Type="http://schemas.openxmlformats.org/officeDocument/2006/relationships/oleObject" Target="../embeddings/oleObject387.bin"/><Relationship Id="rId511" Type="http://schemas.openxmlformats.org/officeDocument/2006/relationships/oleObject" Target="../embeddings/oleObject510.bin"/><Relationship Id="rId609" Type="http://schemas.openxmlformats.org/officeDocument/2006/relationships/oleObject" Target="../embeddings/oleObject608.bin"/><Relationship Id="rId956" Type="http://schemas.openxmlformats.org/officeDocument/2006/relationships/oleObject" Target="../embeddings/oleObject955.bin"/><Relationship Id="rId85" Type="http://schemas.openxmlformats.org/officeDocument/2006/relationships/oleObject" Target="../embeddings/oleObject84.bin"/><Relationship Id="rId150" Type="http://schemas.openxmlformats.org/officeDocument/2006/relationships/oleObject" Target="../embeddings/oleObject149.bin"/><Relationship Id="rId595" Type="http://schemas.openxmlformats.org/officeDocument/2006/relationships/oleObject" Target="../embeddings/oleObject594.bin"/><Relationship Id="rId816" Type="http://schemas.openxmlformats.org/officeDocument/2006/relationships/oleObject" Target="../embeddings/oleObject815.bin"/><Relationship Id="rId1001" Type="http://schemas.openxmlformats.org/officeDocument/2006/relationships/oleObject" Target="../embeddings/oleObject1000.bin"/><Relationship Id="rId248" Type="http://schemas.openxmlformats.org/officeDocument/2006/relationships/oleObject" Target="../embeddings/oleObject247.bin"/><Relationship Id="rId455" Type="http://schemas.openxmlformats.org/officeDocument/2006/relationships/oleObject" Target="../embeddings/oleObject454.bin"/><Relationship Id="rId662" Type="http://schemas.openxmlformats.org/officeDocument/2006/relationships/oleObject" Target="../embeddings/oleObject661.bin"/><Relationship Id="rId12" Type="http://schemas.openxmlformats.org/officeDocument/2006/relationships/oleObject" Target="../embeddings/oleObject11.bin"/><Relationship Id="rId108" Type="http://schemas.openxmlformats.org/officeDocument/2006/relationships/oleObject" Target="../embeddings/oleObject107.bin"/><Relationship Id="rId315" Type="http://schemas.openxmlformats.org/officeDocument/2006/relationships/oleObject" Target="../embeddings/oleObject314.bin"/><Relationship Id="rId522" Type="http://schemas.openxmlformats.org/officeDocument/2006/relationships/oleObject" Target="../embeddings/oleObject521.bin"/><Relationship Id="rId967" Type="http://schemas.openxmlformats.org/officeDocument/2006/relationships/oleObject" Target="../embeddings/oleObject966.bin"/><Relationship Id="rId96" Type="http://schemas.openxmlformats.org/officeDocument/2006/relationships/oleObject" Target="../embeddings/oleObject95.bin"/><Relationship Id="rId161" Type="http://schemas.openxmlformats.org/officeDocument/2006/relationships/oleObject" Target="../embeddings/oleObject160.bin"/><Relationship Id="rId399" Type="http://schemas.openxmlformats.org/officeDocument/2006/relationships/oleObject" Target="../embeddings/oleObject398.bin"/><Relationship Id="rId827" Type="http://schemas.openxmlformats.org/officeDocument/2006/relationships/oleObject" Target="../embeddings/oleObject826.bin"/><Relationship Id="rId1012" Type="http://schemas.openxmlformats.org/officeDocument/2006/relationships/oleObject" Target="../embeddings/oleObject1011.bin"/><Relationship Id="rId259" Type="http://schemas.openxmlformats.org/officeDocument/2006/relationships/oleObject" Target="../embeddings/oleObject258.bin"/><Relationship Id="rId466" Type="http://schemas.openxmlformats.org/officeDocument/2006/relationships/oleObject" Target="../embeddings/oleObject465.bin"/><Relationship Id="rId673" Type="http://schemas.openxmlformats.org/officeDocument/2006/relationships/oleObject" Target="../embeddings/oleObject672.bin"/><Relationship Id="rId880" Type="http://schemas.openxmlformats.org/officeDocument/2006/relationships/oleObject" Target="../embeddings/oleObject879.bin"/><Relationship Id="rId23" Type="http://schemas.openxmlformats.org/officeDocument/2006/relationships/oleObject" Target="../embeddings/oleObject22.bin"/><Relationship Id="rId119" Type="http://schemas.openxmlformats.org/officeDocument/2006/relationships/oleObject" Target="../embeddings/oleObject118.bin"/><Relationship Id="rId326" Type="http://schemas.openxmlformats.org/officeDocument/2006/relationships/oleObject" Target="../embeddings/oleObject325.bin"/><Relationship Id="rId533" Type="http://schemas.openxmlformats.org/officeDocument/2006/relationships/oleObject" Target="../embeddings/oleObject532.bin"/><Relationship Id="rId978" Type="http://schemas.openxmlformats.org/officeDocument/2006/relationships/oleObject" Target="../embeddings/oleObject977.bin"/><Relationship Id="rId740" Type="http://schemas.openxmlformats.org/officeDocument/2006/relationships/oleObject" Target="../embeddings/oleObject739.bin"/><Relationship Id="rId838" Type="http://schemas.openxmlformats.org/officeDocument/2006/relationships/oleObject" Target="../embeddings/oleObject837.bin"/><Relationship Id="rId1023" Type="http://schemas.openxmlformats.org/officeDocument/2006/relationships/oleObject" Target="../embeddings/oleObject1022.bin"/><Relationship Id="rId172" Type="http://schemas.openxmlformats.org/officeDocument/2006/relationships/oleObject" Target="../embeddings/oleObject171.bin"/><Relationship Id="rId477" Type="http://schemas.openxmlformats.org/officeDocument/2006/relationships/oleObject" Target="../embeddings/oleObject476.bin"/><Relationship Id="rId600" Type="http://schemas.openxmlformats.org/officeDocument/2006/relationships/oleObject" Target="../embeddings/oleObject599.bin"/><Relationship Id="rId684" Type="http://schemas.openxmlformats.org/officeDocument/2006/relationships/oleObject" Target="../embeddings/oleObject683.bin"/><Relationship Id="rId337" Type="http://schemas.openxmlformats.org/officeDocument/2006/relationships/oleObject" Target="../embeddings/oleObject336.bin"/><Relationship Id="rId891" Type="http://schemas.openxmlformats.org/officeDocument/2006/relationships/oleObject" Target="../embeddings/oleObject890.bin"/><Relationship Id="rId905" Type="http://schemas.openxmlformats.org/officeDocument/2006/relationships/oleObject" Target="../embeddings/oleObject904.bin"/><Relationship Id="rId989" Type="http://schemas.openxmlformats.org/officeDocument/2006/relationships/oleObject" Target="../embeddings/oleObject988.bin"/><Relationship Id="rId34" Type="http://schemas.openxmlformats.org/officeDocument/2006/relationships/oleObject" Target="../embeddings/oleObject33.bin"/><Relationship Id="rId544" Type="http://schemas.openxmlformats.org/officeDocument/2006/relationships/oleObject" Target="../embeddings/oleObject543.bin"/><Relationship Id="rId751" Type="http://schemas.openxmlformats.org/officeDocument/2006/relationships/oleObject" Target="../embeddings/oleObject750.bin"/><Relationship Id="rId849" Type="http://schemas.openxmlformats.org/officeDocument/2006/relationships/oleObject" Target="../embeddings/oleObject848.bin"/><Relationship Id="rId183" Type="http://schemas.openxmlformats.org/officeDocument/2006/relationships/oleObject" Target="../embeddings/oleObject182.bin"/><Relationship Id="rId390" Type="http://schemas.openxmlformats.org/officeDocument/2006/relationships/oleObject" Target="../embeddings/oleObject389.bin"/><Relationship Id="rId404" Type="http://schemas.openxmlformats.org/officeDocument/2006/relationships/oleObject" Target="../embeddings/oleObject403.bin"/><Relationship Id="rId611" Type="http://schemas.openxmlformats.org/officeDocument/2006/relationships/oleObject" Target="../embeddings/oleObject610.bin"/><Relationship Id="rId250" Type="http://schemas.openxmlformats.org/officeDocument/2006/relationships/oleObject" Target="../embeddings/oleObject249.bin"/><Relationship Id="rId488" Type="http://schemas.openxmlformats.org/officeDocument/2006/relationships/oleObject" Target="../embeddings/oleObject487.bin"/><Relationship Id="rId695" Type="http://schemas.openxmlformats.org/officeDocument/2006/relationships/oleObject" Target="../embeddings/oleObject694.bin"/><Relationship Id="rId709" Type="http://schemas.openxmlformats.org/officeDocument/2006/relationships/oleObject" Target="../embeddings/oleObject708.bin"/><Relationship Id="rId916" Type="http://schemas.openxmlformats.org/officeDocument/2006/relationships/oleObject" Target="../embeddings/oleObject915.bin"/><Relationship Id="rId45" Type="http://schemas.openxmlformats.org/officeDocument/2006/relationships/oleObject" Target="../embeddings/oleObject44.bin"/><Relationship Id="rId110" Type="http://schemas.openxmlformats.org/officeDocument/2006/relationships/oleObject" Target="../embeddings/oleObject109.bin"/><Relationship Id="rId348" Type="http://schemas.openxmlformats.org/officeDocument/2006/relationships/oleObject" Target="../embeddings/oleObject347.bin"/><Relationship Id="rId555" Type="http://schemas.openxmlformats.org/officeDocument/2006/relationships/oleObject" Target="../embeddings/oleObject554.bin"/><Relationship Id="rId762" Type="http://schemas.openxmlformats.org/officeDocument/2006/relationships/oleObject" Target="../embeddings/oleObject761.bin"/><Relationship Id="rId194" Type="http://schemas.openxmlformats.org/officeDocument/2006/relationships/oleObject" Target="../embeddings/oleObject193.bin"/><Relationship Id="rId208" Type="http://schemas.openxmlformats.org/officeDocument/2006/relationships/oleObject" Target="../embeddings/oleObject207.bin"/><Relationship Id="rId415" Type="http://schemas.openxmlformats.org/officeDocument/2006/relationships/oleObject" Target="../embeddings/oleObject414.bin"/><Relationship Id="rId622" Type="http://schemas.openxmlformats.org/officeDocument/2006/relationships/oleObject" Target="../embeddings/oleObject621.bin"/><Relationship Id="rId261" Type="http://schemas.openxmlformats.org/officeDocument/2006/relationships/oleObject" Target="../embeddings/oleObject260.bin"/><Relationship Id="rId499" Type="http://schemas.openxmlformats.org/officeDocument/2006/relationships/oleObject" Target="../embeddings/oleObject498.bin"/><Relationship Id="rId927" Type="http://schemas.openxmlformats.org/officeDocument/2006/relationships/oleObject" Target="../embeddings/oleObject926.bin"/><Relationship Id="rId56" Type="http://schemas.openxmlformats.org/officeDocument/2006/relationships/oleObject" Target="../embeddings/oleObject55.bin"/><Relationship Id="rId359" Type="http://schemas.openxmlformats.org/officeDocument/2006/relationships/oleObject" Target="../embeddings/oleObject358.bin"/><Relationship Id="rId566" Type="http://schemas.openxmlformats.org/officeDocument/2006/relationships/oleObject" Target="../embeddings/oleObject565.bin"/><Relationship Id="rId773" Type="http://schemas.openxmlformats.org/officeDocument/2006/relationships/oleObject" Target="../embeddings/oleObject772.bin"/><Relationship Id="rId121" Type="http://schemas.openxmlformats.org/officeDocument/2006/relationships/oleObject" Target="../embeddings/oleObject120.bin"/><Relationship Id="rId219" Type="http://schemas.openxmlformats.org/officeDocument/2006/relationships/oleObject" Target="../embeddings/oleObject218.bin"/><Relationship Id="rId426" Type="http://schemas.openxmlformats.org/officeDocument/2006/relationships/oleObject" Target="../embeddings/oleObject425.bin"/><Relationship Id="rId633" Type="http://schemas.openxmlformats.org/officeDocument/2006/relationships/oleObject" Target="../embeddings/oleObject632.bin"/><Relationship Id="rId980" Type="http://schemas.openxmlformats.org/officeDocument/2006/relationships/oleObject" Target="../embeddings/oleObject979.bin"/><Relationship Id="rId840" Type="http://schemas.openxmlformats.org/officeDocument/2006/relationships/oleObject" Target="../embeddings/oleObject839.bin"/><Relationship Id="rId938" Type="http://schemas.openxmlformats.org/officeDocument/2006/relationships/oleObject" Target="../embeddings/oleObject937.bin"/><Relationship Id="rId67" Type="http://schemas.openxmlformats.org/officeDocument/2006/relationships/oleObject" Target="../embeddings/oleObject66.bin"/><Relationship Id="rId272" Type="http://schemas.openxmlformats.org/officeDocument/2006/relationships/oleObject" Target="../embeddings/oleObject271.bin"/><Relationship Id="rId577" Type="http://schemas.openxmlformats.org/officeDocument/2006/relationships/oleObject" Target="../embeddings/oleObject576.bin"/><Relationship Id="rId700" Type="http://schemas.openxmlformats.org/officeDocument/2006/relationships/oleObject" Target="../embeddings/oleObject699.bin"/><Relationship Id="rId132" Type="http://schemas.openxmlformats.org/officeDocument/2006/relationships/oleObject" Target="../embeddings/oleObject131.bin"/><Relationship Id="rId784" Type="http://schemas.openxmlformats.org/officeDocument/2006/relationships/oleObject" Target="../embeddings/oleObject783.bin"/><Relationship Id="rId991" Type="http://schemas.openxmlformats.org/officeDocument/2006/relationships/oleObject" Target="../embeddings/oleObject990.bin"/><Relationship Id="rId437" Type="http://schemas.openxmlformats.org/officeDocument/2006/relationships/oleObject" Target="../embeddings/oleObject436.bin"/><Relationship Id="rId644" Type="http://schemas.openxmlformats.org/officeDocument/2006/relationships/oleObject" Target="../embeddings/oleObject643.bin"/><Relationship Id="rId851" Type="http://schemas.openxmlformats.org/officeDocument/2006/relationships/oleObject" Target="../embeddings/oleObject850.bin"/><Relationship Id="rId283" Type="http://schemas.openxmlformats.org/officeDocument/2006/relationships/oleObject" Target="../embeddings/oleObject282.bin"/><Relationship Id="rId490" Type="http://schemas.openxmlformats.org/officeDocument/2006/relationships/oleObject" Target="../embeddings/oleObject489.bin"/><Relationship Id="rId504" Type="http://schemas.openxmlformats.org/officeDocument/2006/relationships/oleObject" Target="../embeddings/oleObject503.bin"/><Relationship Id="rId711" Type="http://schemas.openxmlformats.org/officeDocument/2006/relationships/oleObject" Target="../embeddings/oleObject710.bin"/><Relationship Id="rId949" Type="http://schemas.openxmlformats.org/officeDocument/2006/relationships/oleObject" Target="../embeddings/oleObject948.bin"/><Relationship Id="rId78" Type="http://schemas.openxmlformats.org/officeDocument/2006/relationships/oleObject" Target="../embeddings/oleObject77.bin"/><Relationship Id="rId143" Type="http://schemas.openxmlformats.org/officeDocument/2006/relationships/oleObject" Target="../embeddings/oleObject142.bin"/><Relationship Id="rId350" Type="http://schemas.openxmlformats.org/officeDocument/2006/relationships/oleObject" Target="../embeddings/oleObject349.bin"/><Relationship Id="rId588" Type="http://schemas.openxmlformats.org/officeDocument/2006/relationships/oleObject" Target="../embeddings/oleObject587.bin"/><Relationship Id="rId795" Type="http://schemas.openxmlformats.org/officeDocument/2006/relationships/oleObject" Target="../embeddings/oleObject794.bin"/><Relationship Id="rId809" Type="http://schemas.openxmlformats.org/officeDocument/2006/relationships/oleObject" Target="../embeddings/oleObject808.bin"/><Relationship Id="rId9" Type="http://schemas.openxmlformats.org/officeDocument/2006/relationships/oleObject" Target="../embeddings/oleObject8.bin"/><Relationship Id="rId210" Type="http://schemas.openxmlformats.org/officeDocument/2006/relationships/oleObject" Target="../embeddings/oleObject209.bin"/><Relationship Id="rId448" Type="http://schemas.openxmlformats.org/officeDocument/2006/relationships/oleObject" Target="../embeddings/oleObject447.bin"/><Relationship Id="rId655" Type="http://schemas.openxmlformats.org/officeDocument/2006/relationships/oleObject" Target="../embeddings/oleObject654.bin"/><Relationship Id="rId862" Type="http://schemas.openxmlformats.org/officeDocument/2006/relationships/oleObject" Target="../embeddings/oleObject861.bin"/><Relationship Id="rId294" Type="http://schemas.openxmlformats.org/officeDocument/2006/relationships/oleObject" Target="../embeddings/oleObject293.bin"/><Relationship Id="rId308" Type="http://schemas.openxmlformats.org/officeDocument/2006/relationships/oleObject" Target="../embeddings/oleObject307.bin"/><Relationship Id="rId515" Type="http://schemas.openxmlformats.org/officeDocument/2006/relationships/oleObject" Target="../embeddings/oleObject514.bin"/><Relationship Id="rId722" Type="http://schemas.openxmlformats.org/officeDocument/2006/relationships/oleObject" Target="../embeddings/oleObject721.bin"/><Relationship Id="rId89" Type="http://schemas.openxmlformats.org/officeDocument/2006/relationships/oleObject" Target="../embeddings/oleObject88.bin"/><Relationship Id="rId154" Type="http://schemas.openxmlformats.org/officeDocument/2006/relationships/oleObject" Target="../embeddings/oleObject153.bin"/><Relationship Id="rId361" Type="http://schemas.openxmlformats.org/officeDocument/2006/relationships/oleObject" Target="../embeddings/oleObject360.bin"/><Relationship Id="rId599" Type="http://schemas.openxmlformats.org/officeDocument/2006/relationships/oleObject" Target="../embeddings/oleObject598.bin"/><Relationship Id="rId1005" Type="http://schemas.openxmlformats.org/officeDocument/2006/relationships/oleObject" Target="../embeddings/oleObject1004.bin"/><Relationship Id="rId459" Type="http://schemas.openxmlformats.org/officeDocument/2006/relationships/oleObject" Target="../embeddings/oleObject458.bin"/><Relationship Id="rId666" Type="http://schemas.openxmlformats.org/officeDocument/2006/relationships/oleObject" Target="../embeddings/oleObject665.bin"/><Relationship Id="rId873" Type="http://schemas.openxmlformats.org/officeDocument/2006/relationships/oleObject" Target="../embeddings/oleObject872.bin"/><Relationship Id="rId16" Type="http://schemas.openxmlformats.org/officeDocument/2006/relationships/oleObject" Target="../embeddings/oleObject15.bin"/><Relationship Id="rId221" Type="http://schemas.openxmlformats.org/officeDocument/2006/relationships/oleObject" Target="../embeddings/oleObject220.bin"/><Relationship Id="rId319" Type="http://schemas.openxmlformats.org/officeDocument/2006/relationships/oleObject" Target="../embeddings/oleObject318.bin"/><Relationship Id="rId526" Type="http://schemas.openxmlformats.org/officeDocument/2006/relationships/oleObject" Target="../embeddings/oleObject525.bin"/><Relationship Id="rId733" Type="http://schemas.openxmlformats.org/officeDocument/2006/relationships/oleObject" Target="../embeddings/oleObject732.bin"/><Relationship Id="rId940" Type="http://schemas.openxmlformats.org/officeDocument/2006/relationships/oleObject" Target="../embeddings/oleObject939.bin"/><Relationship Id="rId1016" Type="http://schemas.openxmlformats.org/officeDocument/2006/relationships/oleObject" Target="../embeddings/oleObject1015.bin"/><Relationship Id="rId165" Type="http://schemas.openxmlformats.org/officeDocument/2006/relationships/oleObject" Target="../embeddings/oleObject164.bin"/><Relationship Id="rId372" Type="http://schemas.openxmlformats.org/officeDocument/2006/relationships/oleObject" Target="../embeddings/oleObject371.bin"/><Relationship Id="rId677" Type="http://schemas.openxmlformats.org/officeDocument/2006/relationships/oleObject" Target="../embeddings/oleObject676.bin"/><Relationship Id="rId800" Type="http://schemas.openxmlformats.org/officeDocument/2006/relationships/oleObject" Target="../embeddings/oleObject799.bin"/><Relationship Id="rId232" Type="http://schemas.openxmlformats.org/officeDocument/2006/relationships/oleObject" Target="../embeddings/oleObject231.bin"/><Relationship Id="rId884" Type="http://schemas.openxmlformats.org/officeDocument/2006/relationships/oleObject" Target="../embeddings/oleObject883.bin"/><Relationship Id="rId27" Type="http://schemas.openxmlformats.org/officeDocument/2006/relationships/oleObject" Target="../embeddings/oleObject26.bin"/><Relationship Id="rId537" Type="http://schemas.openxmlformats.org/officeDocument/2006/relationships/oleObject" Target="../embeddings/oleObject536.bin"/><Relationship Id="rId744" Type="http://schemas.openxmlformats.org/officeDocument/2006/relationships/oleObject" Target="../embeddings/oleObject743.bin"/><Relationship Id="rId951" Type="http://schemas.openxmlformats.org/officeDocument/2006/relationships/oleObject" Target="../embeddings/oleObject950.bin"/><Relationship Id="rId80" Type="http://schemas.openxmlformats.org/officeDocument/2006/relationships/oleObject" Target="../embeddings/oleObject79.bin"/><Relationship Id="rId176" Type="http://schemas.openxmlformats.org/officeDocument/2006/relationships/oleObject" Target="../embeddings/oleObject175.bin"/><Relationship Id="rId383" Type="http://schemas.openxmlformats.org/officeDocument/2006/relationships/oleObject" Target="../embeddings/oleObject382.bin"/><Relationship Id="rId590" Type="http://schemas.openxmlformats.org/officeDocument/2006/relationships/oleObject" Target="../embeddings/oleObject589.bin"/><Relationship Id="rId604" Type="http://schemas.openxmlformats.org/officeDocument/2006/relationships/oleObject" Target="../embeddings/oleObject603.bin"/><Relationship Id="rId811" Type="http://schemas.openxmlformats.org/officeDocument/2006/relationships/oleObject" Target="../embeddings/oleObject810.bin"/><Relationship Id="rId243" Type="http://schemas.openxmlformats.org/officeDocument/2006/relationships/oleObject" Target="../embeddings/oleObject242.bin"/><Relationship Id="rId450" Type="http://schemas.openxmlformats.org/officeDocument/2006/relationships/oleObject" Target="../embeddings/oleObject449.bin"/><Relationship Id="rId688" Type="http://schemas.openxmlformats.org/officeDocument/2006/relationships/oleObject" Target="../embeddings/oleObject687.bin"/><Relationship Id="rId895" Type="http://schemas.openxmlformats.org/officeDocument/2006/relationships/oleObject" Target="../embeddings/oleObject894.bin"/><Relationship Id="rId909" Type="http://schemas.openxmlformats.org/officeDocument/2006/relationships/oleObject" Target="../embeddings/oleObject908.bin"/><Relationship Id="rId38" Type="http://schemas.openxmlformats.org/officeDocument/2006/relationships/oleObject" Target="../embeddings/oleObject37.bin"/><Relationship Id="rId103" Type="http://schemas.openxmlformats.org/officeDocument/2006/relationships/oleObject" Target="../embeddings/oleObject102.bin"/><Relationship Id="rId310" Type="http://schemas.openxmlformats.org/officeDocument/2006/relationships/oleObject" Target="../embeddings/oleObject309.bin"/><Relationship Id="rId548" Type="http://schemas.openxmlformats.org/officeDocument/2006/relationships/oleObject" Target="../embeddings/oleObject547.bin"/><Relationship Id="rId755" Type="http://schemas.openxmlformats.org/officeDocument/2006/relationships/oleObject" Target="../embeddings/oleObject754.bin"/><Relationship Id="rId962" Type="http://schemas.openxmlformats.org/officeDocument/2006/relationships/oleObject" Target="../embeddings/oleObject961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K967"/>
  <sheetViews>
    <sheetView tabSelected="1" workbookViewId="0">
      <selection activeCell="C29" sqref="C29:E29"/>
    </sheetView>
  </sheetViews>
  <sheetFormatPr defaultRowHeight="15"/>
  <cols>
    <col min="1" max="1" width="9.140625" customWidth="1"/>
    <col min="2" max="2" width="8.7109375" customWidth="1"/>
    <col min="3" max="3" width="3.28515625" customWidth="1"/>
    <col min="4" max="4" width="22.5703125" customWidth="1"/>
    <col min="5" max="5" width="15.28515625" customWidth="1"/>
    <col min="6" max="6" width="6.42578125" customWidth="1"/>
    <col min="7" max="7" width="9.5703125" customWidth="1"/>
    <col min="8" max="8" width="9.85546875" customWidth="1"/>
    <col min="9" max="9" width="11.5703125" customWidth="1"/>
    <col min="11" max="11" width="15.28515625" customWidth="1"/>
  </cols>
  <sheetData>
    <row r="1" spans="1:11">
      <c r="B1" s="337"/>
      <c r="C1" s="338"/>
      <c r="D1" s="343" t="s">
        <v>0</v>
      </c>
      <c r="E1" s="344"/>
      <c r="F1" s="344"/>
      <c r="G1" s="345"/>
      <c r="H1" s="352" t="s">
        <v>1</v>
      </c>
      <c r="I1" s="353"/>
    </row>
    <row r="2" spans="1:11" ht="15.75" thickBot="1">
      <c r="B2" s="339"/>
      <c r="C2" s="340"/>
      <c r="D2" s="346"/>
      <c r="E2" s="347"/>
      <c r="F2" s="347"/>
      <c r="G2" s="348"/>
      <c r="H2" s="354" t="s">
        <v>2</v>
      </c>
      <c r="I2" s="355"/>
    </row>
    <row r="3" spans="1:11">
      <c r="B3" s="339"/>
      <c r="C3" s="340"/>
      <c r="D3" s="346"/>
      <c r="E3" s="347"/>
      <c r="F3" s="347"/>
      <c r="G3" s="348"/>
      <c r="H3" s="1" t="s">
        <v>3</v>
      </c>
      <c r="I3" s="1" t="s">
        <v>4</v>
      </c>
    </row>
    <row r="4" spans="1:11" ht="15.75" thickBot="1">
      <c r="B4" s="341"/>
      <c r="C4" s="342"/>
      <c r="D4" s="349"/>
      <c r="E4" s="350"/>
      <c r="F4" s="350"/>
      <c r="G4" s="351"/>
      <c r="H4" s="2" t="s">
        <v>5</v>
      </c>
      <c r="I4" s="2" t="s">
        <v>6</v>
      </c>
    </row>
    <row r="5" spans="1:11" ht="8.25" customHeight="1" thickBot="1">
      <c r="B5" s="3"/>
      <c r="C5" s="4" t="s">
        <v>7</v>
      </c>
      <c r="D5" s="4"/>
      <c r="E5" s="4"/>
      <c r="F5" s="4"/>
      <c r="G5" s="3"/>
      <c r="H5" s="3"/>
      <c r="I5" s="3"/>
    </row>
    <row r="6" spans="1:11">
      <c r="B6" s="356" t="s">
        <v>8</v>
      </c>
      <c r="C6" s="357"/>
      <c r="D6" s="357"/>
      <c r="E6" s="358"/>
      <c r="F6" s="359" t="s">
        <v>9</v>
      </c>
      <c r="G6" s="360"/>
      <c r="H6" s="360"/>
      <c r="I6" s="361"/>
    </row>
    <row r="7" spans="1:11" ht="28.5" customHeight="1">
      <c r="B7" s="322" t="s">
        <v>10</v>
      </c>
      <c r="C7" s="323"/>
      <c r="D7" s="323"/>
      <c r="E7" s="324"/>
      <c r="F7" s="325" t="s">
        <v>476</v>
      </c>
      <c r="G7" s="326"/>
      <c r="H7" s="326"/>
      <c r="I7" s="327"/>
    </row>
    <row r="8" spans="1:11">
      <c r="B8" s="328" t="s">
        <v>11</v>
      </c>
      <c r="C8" s="329"/>
      <c r="D8" s="329"/>
      <c r="E8" s="329"/>
      <c r="F8" s="329"/>
      <c r="G8" s="330"/>
      <c r="H8" s="5" t="s">
        <v>12</v>
      </c>
      <c r="I8" s="6" t="s">
        <v>3</v>
      </c>
    </row>
    <row r="9" spans="1:11" ht="15.75" thickBot="1">
      <c r="B9" s="331" t="s">
        <v>13</v>
      </c>
      <c r="C9" s="332"/>
      <c r="D9" s="332"/>
      <c r="E9" s="332"/>
      <c r="F9" s="332"/>
      <c r="G9" s="333"/>
      <c r="H9" s="7" t="s">
        <v>14</v>
      </c>
      <c r="I9" s="8" t="s">
        <v>15</v>
      </c>
    </row>
    <row r="10" spans="1:11" ht="4.5" customHeight="1" thickBot="1">
      <c r="B10" s="3"/>
      <c r="C10" s="9"/>
      <c r="D10" s="9"/>
      <c r="E10" s="9"/>
      <c r="F10" s="9"/>
      <c r="G10" s="9"/>
      <c r="H10" s="9"/>
      <c r="I10" s="9"/>
    </row>
    <row r="11" spans="1:11" ht="34.5" thickBot="1">
      <c r="A11" s="10" t="s">
        <v>16</v>
      </c>
      <c r="B11" s="11" t="s">
        <v>17</v>
      </c>
      <c r="C11" s="334" t="s">
        <v>18</v>
      </c>
      <c r="D11" s="335"/>
      <c r="E11" s="336"/>
      <c r="F11" s="12" t="s">
        <v>19</v>
      </c>
      <c r="G11" s="12" t="s">
        <v>20</v>
      </c>
      <c r="H11" s="13" t="s">
        <v>21</v>
      </c>
      <c r="I11" s="14" t="s">
        <v>22</v>
      </c>
    </row>
    <row r="12" spans="1:11" ht="30.75" customHeight="1">
      <c r="A12" s="303"/>
      <c r="B12" s="36" t="s">
        <v>79</v>
      </c>
      <c r="C12" s="371" t="s">
        <v>80</v>
      </c>
      <c r="D12" s="372"/>
      <c r="E12" s="372"/>
      <c r="F12" s="81"/>
      <c r="G12" s="81"/>
      <c r="H12" s="81"/>
      <c r="I12" s="304">
        <f>I16+I19+I28+I39+I45</f>
        <v>1316310.6599999999</v>
      </c>
    </row>
    <row r="13" spans="1:11">
      <c r="A13" s="37"/>
      <c r="B13" s="38" t="s">
        <v>61</v>
      </c>
      <c r="C13" s="365" t="s">
        <v>60</v>
      </c>
      <c r="D13" s="365"/>
      <c r="E13" s="365"/>
      <c r="F13" s="39" t="s">
        <v>25</v>
      </c>
      <c r="G13" s="40"/>
      <c r="H13" s="40"/>
      <c r="I13" s="41"/>
    </row>
    <row r="14" spans="1:11">
      <c r="A14" s="21" t="s">
        <v>82</v>
      </c>
      <c r="B14" s="42" t="s">
        <v>81</v>
      </c>
      <c r="C14" s="364" t="s">
        <v>83</v>
      </c>
      <c r="D14" s="364"/>
      <c r="E14" s="364"/>
      <c r="F14" s="39" t="s">
        <v>62</v>
      </c>
      <c r="G14" s="67">
        <v>36</v>
      </c>
      <c r="H14" s="26">
        <v>396.96</v>
      </c>
      <c r="I14" s="43">
        <f>ROUND(G14*H14,2)</f>
        <v>14290.56</v>
      </c>
      <c r="K14" s="35"/>
    </row>
    <row r="15" spans="1:11">
      <c r="A15" s="21" t="s">
        <v>85</v>
      </c>
      <c r="B15" s="42" t="s">
        <v>84</v>
      </c>
      <c r="C15" s="364" t="s">
        <v>86</v>
      </c>
      <c r="D15" s="364"/>
      <c r="E15" s="364"/>
      <c r="F15" s="39" t="s">
        <v>32</v>
      </c>
      <c r="G15" s="67">
        <v>1</v>
      </c>
      <c r="H15" s="26">
        <v>44503.58</v>
      </c>
      <c r="I15" s="43">
        <f t="shared" ref="I15:I78" si="0">ROUND(G15*H15,2)</f>
        <v>44503.58</v>
      </c>
      <c r="K15" s="35"/>
    </row>
    <row r="16" spans="1:11">
      <c r="A16" s="24"/>
      <c r="B16" s="44"/>
      <c r="C16" s="362" t="s">
        <v>87</v>
      </c>
      <c r="D16" s="362"/>
      <c r="E16" s="362"/>
      <c r="F16" s="45"/>
      <c r="G16" s="74"/>
      <c r="H16" s="27"/>
      <c r="I16" s="305">
        <f>SUM(I14:I15)</f>
        <v>58794.14</v>
      </c>
      <c r="K16" s="35"/>
    </row>
    <row r="17" spans="1:11">
      <c r="A17" s="23"/>
      <c r="B17" s="46" t="s">
        <v>88</v>
      </c>
      <c r="C17" s="363" t="s">
        <v>89</v>
      </c>
      <c r="D17" s="363"/>
      <c r="E17" s="363"/>
      <c r="F17" s="47" t="s">
        <v>25</v>
      </c>
      <c r="G17" s="70"/>
      <c r="H17" s="28"/>
      <c r="I17" s="43"/>
      <c r="K17" s="35"/>
    </row>
    <row r="18" spans="1:11">
      <c r="A18" s="15" t="s">
        <v>91</v>
      </c>
      <c r="B18" s="48" t="s">
        <v>90</v>
      </c>
      <c r="C18" s="364" t="s">
        <v>92</v>
      </c>
      <c r="D18" s="364"/>
      <c r="E18" s="364"/>
      <c r="F18" s="17" t="s">
        <v>23</v>
      </c>
      <c r="G18" s="34">
        <v>10</v>
      </c>
      <c r="H18" s="26">
        <v>28.69</v>
      </c>
      <c r="I18" s="43">
        <f t="shared" si="0"/>
        <v>286.89999999999998</v>
      </c>
      <c r="K18" s="35"/>
    </row>
    <row r="19" spans="1:11">
      <c r="A19" s="25"/>
      <c r="B19" s="49"/>
      <c r="C19" s="362" t="s">
        <v>93</v>
      </c>
      <c r="D19" s="362"/>
      <c r="E19" s="362"/>
      <c r="F19" s="50"/>
      <c r="G19" s="79"/>
      <c r="H19" s="27"/>
      <c r="I19" s="305">
        <f>I18</f>
        <v>286.89999999999998</v>
      </c>
      <c r="K19" s="35"/>
    </row>
    <row r="20" spans="1:11">
      <c r="A20" s="23"/>
      <c r="B20" s="46" t="s">
        <v>94</v>
      </c>
      <c r="C20" s="363" t="s">
        <v>69</v>
      </c>
      <c r="D20" s="363"/>
      <c r="E20" s="363"/>
      <c r="F20" s="47" t="s">
        <v>25</v>
      </c>
      <c r="G20" s="70" t="s">
        <v>25</v>
      </c>
      <c r="H20" s="28"/>
      <c r="I20" s="43"/>
      <c r="K20" s="35"/>
    </row>
    <row r="21" spans="1:11" ht="30.75" customHeight="1">
      <c r="A21" s="15" t="s">
        <v>38</v>
      </c>
      <c r="B21" s="48" t="s">
        <v>95</v>
      </c>
      <c r="C21" s="552" t="s">
        <v>28</v>
      </c>
      <c r="D21" s="553"/>
      <c r="E21" s="554"/>
      <c r="F21" s="17" t="s">
        <v>23</v>
      </c>
      <c r="G21" s="34">
        <v>3885.7000000000003</v>
      </c>
      <c r="H21" s="26">
        <v>81</v>
      </c>
      <c r="I21" s="43">
        <f t="shared" si="0"/>
        <v>314741.7</v>
      </c>
      <c r="K21" s="35"/>
    </row>
    <row r="22" spans="1:11">
      <c r="A22" s="22">
        <v>72945</v>
      </c>
      <c r="B22" s="48" t="s">
        <v>96</v>
      </c>
      <c r="C22" s="364" t="s">
        <v>97</v>
      </c>
      <c r="D22" s="364"/>
      <c r="E22" s="364"/>
      <c r="F22" s="47" t="s">
        <v>62</v>
      </c>
      <c r="G22" s="70">
        <v>38156</v>
      </c>
      <c r="H22" s="26">
        <v>5.36</v>
      </c>
      <c r="I22" s="43">
        <f t="shared" si="0"/>
        <v>204516.16</v>
      </c>
      <c r="K22" s="35"/>
    </row>
    <row r="23" spans="1:11">
      <c r="A23" s="22">
        <v>72943</v>
      </c>
      <c r="B23" s="48" t="s">
        <v>98</v>
      </c>
      <c r="C23" s="364" t="s">
        <v>99</v>
      </c>
      <c r="D23" s="364"/>
      <c r="E23" s="364"/>
      <c r="F23" s="47" t="s">
        <v>62</v>
      </c>
      <c r="G23" s="70">
        <v>38156</v>
      </c>
      <c r="H23" s="26">
        <v>1.59</v>
      </c>
      <c r="I23" s="43">
        <f t="shared" si="0"/>
        <v>60668.04</v>
      </c>
      <c r="K23" s="35"/>
    </row>
    <row r="24" spans="1:11">
      <c r="A24" s="15" t="s">
        <v>41</v>
      </c>
      <c r="B24" s="48" t="s">
        <v>100</v>
      </c>
      <c r="C24" s="364" t="s">
        <v>101</v>
      </c>
      <c r="D24" s="364"/>
      <c r="E24" s="364"/>
      <c r="F24" s="17" t="s">
        <v>323</v>
      </c>
      <c r="G24" s="34">
        <v>1236.5600000000002</v>
      </c>
      <c r="H24" s="26">
        <v>284</v>
      </c>
      <c r="I24" s="43">
        <f t="shared" si="0"/>
        <v>351183.04</v>
      </c>
      <c r="K24" s="35"/>
    </row>
    <row r="25" spans="1:11">
      <c r="A25" s="15" t="s">
        <v>41</v>
      </c>
      <c r="B25" s="48" t="s">
        <v>102</v>
      </c>
      <c r="C25" s="364" t="s">
        <v>103</v>
      </c>
      <c r="D25" s="364"/>
      <c r="E25" s="364"/>
      <c r="F25" s="17" t="s">
        <v>323</v>
      </c>
      <c r="G25" s="34">
        <v>542.19000000000005</v>
      </c>
      <c r="H25" s="26">
        <v>284</v>
      </c>
      <c r="I25" s="43">
        <f t="shared" si="0"/>
        <v>153981.96</v>
      </c>
      <c r="K25" s="35"/>
    </row>
    <row r="26" spans="1:11" ht="25.5" customHeight="1">
      <c r="A26" s="22" t="s">
        <v>105</v>
      </c>
      <c r="B26" s="48" t="s">
        <v>104</v>
      </c>
      <c r="C26" s="364" t="s">
        <v>106</v>
      </c>
      <c r="D26" s="364"/>
      <c r="E26" s="364"/>
      <c r="F26" s="47" t="s">
        <v>62</v>
      </c>
      <c r="G26" s="70">
        <v>42</v>
      </c>
      <c r="H26" s="26">
        <v>59.91</v>
      </c>
      <c r="I26" s="97">
        <f t="shared" si="0"/>
        <v>2516.2199999999998</v>
      </c>
      <c r="K26" s="35"/>
    </row>
    <row r="27" spans="1:11">
      <c r="A27" s="15" t="s">
        <v>47</v>
      </c>
      <c r="B27" s="48" t="s">
        <v>107</v>
      </c>
      <c r="C27" s="364" t="s">
        <v>108</v>
      </c>
      <c r="D27" s="364"/>
      <c r="E27" s="364"/>
      <c r="F27" s="17" t="s">
        <v>62</v>
      </c>
      <c r="G27" s="34">
        <v>4402</v>
      </c>
      <c r="H27" s="26">
        <v>31.98</v>
      </c>
      <c r="I27" s="43">
        <f t="shared" si="0"/>
        <v>140775.96</v>
      </c>
      <c r="K27" s="35"/>
    </row>
    <row r="28" spans="1:11">
      <c r="A28" s="25"/>
      <c r="B28" s="49">
        <f>'[1]BM-18'!C37</f>
        <v>0</v>
      </c>
      <c r="C28" s="362" t="s">
        <v>109</v>
      </c>
      <c r="D28" s="362"/>
      <c r="E28" s="362"/>
      <c r="F28" s="50"/>
      <c r="G28" s="79"/>
      <c r="H28" s="27"/>
      <c r="I28" s="305">
        <f>SUM(I21:I27)</f>
        <v>1228383.0799999998</v>
      </c>
      <c r="K28" s="35"/>
    </row>
    <row r="29" spans="1:11">
      <c r="A29" s="23"/>
      <c r="B29" s="46" t="s">
        <v>110</v>
      </c>
      <c r="C29" s="363" t="s">
        <v>44</v>
      </c>
      <c r="D29" s="363"/>
      <c r="E29" s="363"/>
      <c r="F29" s="47" t="s">
        <v>25</v>
      </c>
      <c r="G29" s="70" t="s">
        <v>25</v>
      </c>
      <c r="H29" s="28"/>
      <c r="I29" s="43"/>
      <c r="K29" s="35"/>
    </row>
    <row r="30" spans="1:11">
      <c r="A30" s="23"/>
      <c r="B30" s="51" t="s">
        <v>111</v>
      </c>
      <c r="C30" s="363" t="s">
        <v>112</v>
      </c>
      <c r="D30" s="363"/>
      <c r="E30" s="363"/>
      <c r="F30" s="52" t="s">
        <v>25</v>
      </c>
      <c r="G30" s="70" t="s">
        <v>25</v>
      </c>
      <c r="H30" s="29"/>
      <c r="I30" s="43"/>
      <c r="K30" s="35"/>
    </row>
    <row r="31" spans="1:11">
      <c r="A31" s="22"/>
      <c r="B31" s="53" t="s">
        <v>113</v>
      </c>
      <c r="C31" s="364" t="s">
        <v>114</v>
      </c>
      <c r="D31" s="364"/>
      <c r="E31" s="364"/>
      <c r="F31" s="47" t="s">
        <v>25</v>
      </c>
      <c r="G31" s="70"/>
      <c r="H31" s="28"/>
      <c r="I31" s="43"/>
      <c r="K31" s="35"/>
    </row>
    <row r="32" spans="1:11">
      <c r="A32" s="22" t="s">
        <v>116</v>
      </c>
      <c r="B32" s="53" t="s">
        <v>115</v>
      </c>
      <c r="C32" s="364" t="s">
        <v>117</v>
      </c>
      <c r="D32" s="364"/>
      <c r="E32" s="364"/>
      <c r="F32" s="47" t="s">
        <v>62</v>
      </c>
      <c r="G32" s="70">
        <v>30</v>
      </c>
      <c r="H32" s="26">
        <v>31.11</v>
      </c>
      <c r="I32" s="43">
        <f t="shared" si="0"/>
        <v>933.3</v>
      </c>
      <c r="K32" s="35"/>
    </row>
    <row r="33" spans="1:11">
      <c r="A33" s="22" t="s">
        <v>50</v>
      </c>
      <c r="B33" s="53" t="s">
        <v>118</v>
      </c>
      <c r="C33" s="364" t="s">
        <v>119</v>
      </c>
      <c r="D33" s="364"/>
      <c r="E33" s="364"/>
      <c r="F33" s="47" t="s">
        <v>32</v>
      </c>
      <c r="G33" s="70">
        <v>2</v>
      </c>
      <c r="H33" s="26">
        <v>316.04000000000002</v>
      </c>
      <c r="I33" s="43">
        <f t="shared" si="0"/>
        <v>632.08000000000004</v>
      </c>
      <c r="K33" s="35"/>
    </row>
    <row r="34" spans="1:11">
      <c r="A34" s="22" t="s">
        <v>52</v>
      </c>
      <c r="B34" s="53" t="s">
        <v>120</v>
      </c>
      <c r="C34" s="364" t="s">
        <v>48</v>
      </c>
      <c r="D34" s="364"/>
      <c r="E34" s="364"/>
      <c r="F34" s="47" t="s">
        <v>32</v>
      </c>
      <c r="G34" s="70">
        <v>11</v>
      </c>
      <c r="H34" s="26">
        <v>623.1</v>
      </c>
      <c r="I34" s="43">
        <f t="shared" si="0"/>
        <v>6854.1</v>
      </c>
      <c r="K34" s="35"/>
    </row>
    <row r="35" spans="1:11">
      <c r="A35" s="22" t="s">
        <v>122</v>
      </c>
      <c r="B35" s="53" t="s">
        <v>121</v>
      </c>
      <c r="C35" s="364" t="s">
        <v>123</v>
      </c>
      <c r="D35" s="364"/>
      <c r="E35" s="364"/>
      <c r="F35" s="47" t="s">
        <v>32</v>
      </c>
      <c r="G35" s="70">
        <v>2</v>
      </c>
      <c r="H35" s="26">
        <v>1175.29</v>
      </c>
      <c r="I35" s="43">
        <f t="shared" si="0"/>
        <v>2350.58</v>
      </c>
      <c r="K35" s="35"/>
    </row>
    <row r="36" spans="1:11">
      <c r="A36" s="22" t="s">
        <v>125</v>
      </c>
      <c r="B36" s="53" t="s">
        <v>124</v>
      </c>
      <c r="C36" s="364" t="s">
        <v>126</v>
      </c>
      <c r="D36" s="364"/>
      <c r="E36" s="364"/>
      <c r="F36" s="47" t="s">
        <v>32</v>
      </c>
      <c r="G36" s="70">
        <v>1</v>
      </c>
      <c r="H36" s="26">
        <v>1312.76</v>
      </c>
      <c r="I36" s="43">
        <f t="shared" si="0"/>
        <v>1312.76</v>
      </c>
      <c r="K36" s="35"/>
    </row>
    <row r="37" spans="1:11">
      <c r="A37" s="22" t="s">
        <v>128</v>
      </c>
      <c r="B37" s="53" t="s">
        <v>127</v>
      </c>
      <c r="C37" s="364" t="s">
        <v>129</v>
      </c>
      <c r="D37" s="364"/>
      <c r="E37" s="364"/>
      <c r="F37" s="47" t="s">
        <v>32</v>
      </c>
      <c r="G37" s="70">
        <v>3</v>
      </c>
      <c r="H37" s="26">
        <v>1062.79</v>
      </c>
      <c r="I37" s="43">
        <f t="shared" si="0"/>
        <v>3188.37</v>
      </c>
      <c r="K37" s="35"/>
    </row>
    <row r="38" spans="1:11">
      <c r="A38" s="22" t="s">
        <v>131</v>
      </c>
      <c r="B38" s="53" t="s">
        <v>130</v>
      </c>
      <c r="C38" s="364" t="s">
        <v>132</v>
      </c>
      <c r="D38" s="364"/>
      <c r="E38" s="364"/>
      <c r="F38" s="47" t="s">
        <v>32</v>
      </c>
      <c r="G38" s="70">
        <v>4</v>
      </c>
      <c r="H38" s="26">
        <v>1078.0999999999999</v>
      </c>
      <c r="I38" s="43">
        <f t="shared" si="0"/>
        <v>4312.3999999999996</v>
      </c>
      <c r="K38" s="35"/>
    </row>
    <row r="39" spans="1:11">
      <c r="A39" s="25"/>
      <c r="B39" s="49"/>
      <c r="C39" s="362" t="s">
        <v>133</v>
      </c>
      <c r="D39" s="362"/>
      <c r="E39" s="362"/>
      <c r="F39" s="50"/>
      <c r="G39" s="79"/>
      <c r="H39" s="27"/>
      <c r="I39" s="305">
        <f>SUM(I32:I38)</f>
        <v>19583.589999999997</v>
      </c>
      <c r="K39" s="35"/>
    </row>
    <row r="40" spans="1:11">
      <c r="A40" s="23"/>
      <c r="B40" s="51" t="s">
        <v>134</v>
      </c>
      <c r="C40" s="363" t="s">
        <v>135</v>
      </c>
      <c r="D40" s="363"/>
      <c r="E40" s="363"/>
      <c r="F40" s="47" t="s">
        <v>25</v>
      </c>
      <c r="G40" s="70"/>
      <c r="H40" s="28"/>
      <c r="I40" s="43"/>
      <c r="K40" s="35"/>
    </row>
    <row r="41" spans="1:11">
      <c r="A41" s="23"/>
      <c r="B41" s="51" t="s">
        <v>136</v>
      </c>
      <c r="C41" s="363" t="s">
        <v>114</v>
      </c>
      <c r="D41" s="363"/>
      <c r="E41" s="363"/>
      <c r="F41" s="47" t="s">
        <v>25</v>
      </c>
      <c r="G41" s="70"/>
      <c r="H41" s="26"/>
      <c r="I41" s="43"/>
      <c r="K41" s="35"/>
    </row>
    <row r="42" spans="1:11">
      <c r="A42" s="22" t="s">
        <v>52</v>
      </c>
      <c r="B42" s="53" t="s">
        <v>137</v>
      </c>
      <c r="C42" s="364" t="s">
        <v>48</v>
      </c>
      <c r="D42" s="364"/>
      <c r="E42" s="364"/>
      <c r="F42" s="47" t="s">
        <v>32</v>
      </c>
      <c r="G42" s="70">
        <v>11</v>
      </c>
      <c r="H42" s="26">
        <v>623.1</v>
      </c>
      <c r="I42" s="43">
        <f t="shared" si="0"/>
        <v>6854.1</v>
      </c>
      <c r="K42" s="35"/>
    </row>
    <row r="43" spans="1:11">
      <c r="A43" s="22" t="s">
        <v>122</v>
      </c>
      <c r="B43" s="53" t="s">
        <v>138</v>
      </c>
      <c r="C43" s="364" t="s">
        <v>59</v>
      </c>
      <c r="D43" s="364"/>
      <c r="E43" s="364"/>
      <c r="F43" s="47" t="s">
        <v>32</v>
      </c>
      <c r="G43" s="70">
        <v>4</v>
      </c>
      <c r="H43" s="26">
        <v>308.39</v>
      </c>
      <c r="I43" s="43">
        <f t="shared" si="0"/>
        <v>1233.56</v>
      </c>
      <c r="K43" s="35"/>
    </row>
    <row r="44" spans="1:11">
      <c r="A44" s="22" t="s">
        <v>122</v>
      </c>
      <c r="B44" s="53" t="s">
        <v>139</v>
      </c>
      <c r="C44" s="364" t="s">
        <v>123</v>
      </c>
      <c r="D44" s="364"/>
      <c r="E44" s="364"/>
      <c r="F44" s="47" t="s">
        <v>32</v>
      </c>
      <c r="G44" s="70">
        <v>1</v>
      </c>
      <c r="H44" s="26">
        <v>1175.29</v>
      </c>
      <c r="I44" s="43">
        <f t="shared" si="0"/>
        <v>1175.29</v>
      </c>
      <c r="K44" s="35"/>
    </row>
    <row r="45" spans="1:11">
      <c r="A45" s="24"/>
      <c r="B45" s="44"/>
      <c r="C45" s="362" t="s">
        <v>140</v>
      </c>
      <c r="D45" s="362"/>
      <c r="E45" s="362"/>
      <c r="F45" s="45"/>
      <c r="G45" s="74"/>
      <c r="H45" s="27"/>
      <c r="I45" s="305">
        <f>SUM(I42:I44)</f>
        <v>9262.9500000000007</v>
      </c>
      <c r="K45" s="35"/>
    </row>
    <row r="46" spans="1:11">
      <c r="A46" s="54"/>
      <c r="B46" s="55" t="s">
        <v>141</v>
      </c>
      <c r="C46" s="366" t="s">
        <v>142</v>
      </c>
      <c r="D46" s="366"/>
      <c r="E46" s="366"/>
      <c r="F46" s="56"/>
      <c r="G46" s="65"/>
      <c r="H46" s="30"/>
      <c r="I46" s="306">
        <f>I62</f>
        <v>400245.02</v>
      </c>
      <c r="K46" s="35"/>
    </row>
    <row r="47" spans="1:11">
      <c r="A47" s="15"/>
      <c r="B47" s="57" t="s">
        <v>63</v>
      </c>
      <c r="C47" s="363" t="s">
        <v>143</v>
      </c>
      <c r="D47" s="363"/>
      <c r="E47" s="363"/>
      <c r="F47" s="58"/>
      <c r="G47" s="34" t="s">
        <v>25</v>
      </c>
      <c r="H47" s="31"/>
      <c r="I47" s="43"/>
      <c r="K47" s="35"/>
    </row>
    <row r="48" spans="1:11">
      <c r="A48" s="15"/>
      <c r="B48" s="57" t="s">
        <v>144</v>
      </c>
      <c r="C48" s="363" t="s">
        <v>145</v>
      </c>
      <c r="D48" s="363"/>
      <c r="E48" s="363"/>
      <c r="F48" s="58"/>
      <c r="G48" s="34" t="s">
        <v>25</v>
      </c>
      <c r="H48" s="31"/>
      <c r="I48" s="43"/>
      <c r="K48" s="35"/>
    </row>
    <row r="49" spans="1:11">
      <c r="A49" s="15" t="s">
        <v>147</v>
      </c>
      <c r="B49" s="17" t="s">
        <v>146</v>
      </c>
      <c r="C49" s="364" t="s">
        <v>40</v>
      </c>
      <c r="D49" s="364"/>
      <c r="E49" s="364"/>
      <c r="F49" s="17" t="s">
        <v>34</v>
      </c>
      <c r="G49" s="34">
        <v>6698</v>
      </c>
      <c r="H49" s="26">
        <v>22.1</v>
      </c>
      <c r="I49" s="43">
        <f t="shared" si="0"/>
        <v>148025.79999999999</v>
      </c>
      <c r="K49" s="35"/>
    </row>
    <row r="50" spans="1:11">
      <c r="A50" s="15" t="s">
        <v>147</v>
      </c>
      <c r="B50" s="17" t="s">
        <v>148</v>
      </c>
      <c r="C50" s="364" t="s">
        <v>149</v>
      </c>
      <c r="D50" s="364"/>
      <c r="E50" s="364"/>
      <c r="F50" s="17" t="s">
        <v>34</v>
      </c>
      <c r="G50" s="34">
        <v>297</v>
      </c>
      <c r="H50" s="26">
        <v>22.1</v>
      </c>
      <c r="I50" s="43">
        <f t="shared" si="0"/>
        <v>6563.7</v>
      </c>
      <c r="K50" s="35"/>
    </row>
    <row r="51" spans="1:11">
      <c r="A51" s="15" t="s">
        <v>147</v>
      </c>
      <c r="B51" s="17" t="s">
        <v>150</v>
      </c>
      <c r="C51" s="364" t="s">
        <v>151</v>
      </c>
      <c r="D51" s="364"/>
      <c r="E51" s="364"/>
      <c r="F51" s="17" t="s">
        <v>34</v>
      </c>
      <c r="G51" s="34">
        <v>242</v>
      </c>
      <c r="H51" s="26">
        <v>22.1</v>
      </c>
      <c r="I51" s="43">
        <f t="shared" si="0"/>
        <v>5348.2</v>
      </c>
      <c r="K51" s="35"/>
    </row>
    <row r="52" spans="1:11">
      <c r="A52" s="15" t="s">
        <v>147</v>
      </c>
      <c r="B52" s="17" t="s">
        <v>152</v>
      </c>
      <c r="C52" s="364" t="s">
        <v>153</v>
      </c>
      <c r="D52" s="364"/>
      <c r="E52" s="364"/>
      <c r="F52" s="17" t="s">
        <v>34</v>
      </c>
      <c r="G52" s="34">
        <v>593</v>
      </c>
      <c r="H52" s="26">
        <v>22.1</v>
      </c>
      <c r="I52" s="43">
        <f t="shared" si="0"/>
        <v>13105.3</v>
      </c>
      <c r="K52" s="35"/>
    </row>
    <row r="53" spans="1:11">
      <c r="A53" s="15" t="s">
        <v>147</v>
      </c>
      <c r="B53" s="17" t="s">
        <v>154</v>
      </c>
      <c r="C53" s="364" t="s">
        <v>155</v>
      </c>
      <c r="D53" s="364"/>
      <c r="E53" s="364"/>
      <c r="F53" s="17" t="s">
        <v>34</v>
      </c>
      <c r="G53" s="34">
        <v>777</v>
      </c>
      <c r="H53" s="26">
        <v>22.1</v>
      </c>
      <c r="I53" s="43">
        <f t="shared" si="0"/>
        <v>17171.7</v>
      </c>
      <c r="K53" s="35"/>
    </row>
    <row r="54" spans="1:11">
      <c r="A54" s="15"/>
      <c r="B54" s="57" t="s">
        <v>156</v>
      </c>
      <c r="C54" s="363" t="s">
        <v>157</v>
      </c>
      <c r="D54" s="363"/>
      <c r="E54" s="363"/>
      <c r="F54" s="58"/>
      <c r="G54" s="34">
        <v>0</v>
      </c>
      <c r="H54" s="31"/>
      <c r="I54" s="43"/>
      <c r="K54" s="35"/>
    </row>
    <row r="55" spans="1:11">
      <c r="A55" s="15" t="s">
        <v>159</v>
      </c>
      <c r="B55" s="17" t="s">
        <v>158</v>
      </c>
      <c r="C55" s="364" t="s">
        <v>160</v>
      </c>
      <c r="D55" s="364"/>
      <c r="E55" s="364"/>
      <c r="F55" s="17" t="s">
        <v>32</v>
      </c>
      <c r="G55" s="34">
        <v>31</v>
      </c>
      <c r="H55" s="26">
        <v>4.8600000000000003</v>
      </c>
      <c r="I55" s="43">
        <f t="shared" si="0"/>
        <v>150.66</v>
      </c>
      <c r="K55" s="35"/>
    </row>
    <row r="56" spans="1:11">
      <c r="A56" s="15" t="s">
        <v>162</v>
      </c>
      <c r="B56" s="17" t="s">
        <v>161</v>
      </c>
      <c r="C56" s="364" t="s">
        <v>163</v>
      </c>
      <c r="D56" s="364"/>
      <c r="E56" s="364"/>
      <c r="F56" s="17" t="s">
        <v>32</v>
      </c>
      <c r="G56" s="34">
        <v>21</v>
      </c>
      <c r="H56" s="26">
        <v>21.63</v>
      </c>
      <c r="I56" s="43">
        <f t="shared" si="0"/>
        <v>454.23</v>
      </c>
      <c r="K56" s="35"/>
    </row>
    <row r="57" spans="1:11">
      <c r="A57" s="15" t="s">
        <v>165</v>
      </c>
      <c r="B57" s="17" t="s">
        <v>164</v>
      </c>
      <c r="C57" s="364" t="s">
        <v>166</v>
      </c>
      <c r="D57" s="364"/>
      <c r="E57" s="364"/>
      <c r="F57" s="17" t="s">
        <v>32</v>
      </c>
      <c r="G57" s="34">
        <v>9</v>
      </c>
      <c r="H57" s="26">
        <v>32.44</v>
      </c>
      <c r="I57" s="43">
        <f t="shared" si="0"/>
        <v>291.95999999999998</v>
      </c>
      <c r="K57" s="35"/>
    </row>
    <row r="58" spans="1:11">
      <c r="A58" s="15"/>
      <c r="B58" s="57" t="s">
        <v>167</v>
      </c>
      <c r="C58" s="363" t="s">
        <v>42</v>
      </c>
      <c r="D58" s="363"/>
      <c r="E58" s="363"/>
      <c r="F58" s="58"/>
      <c r="G58" s="34">
        <v>0</v>
      </c>
      <c r="H58" s="31"/>
      <c r="I58" s="43"/>
      <c r="K58" s="35"/>
    </row>
    <row r="59" spans="1:11">
      <c r="A59" s="15" t="s">
        <v>169</v>
      </c>
      <c r="B59" s="17" t="s">
        <v>168</v>
      </c>
      <c r="C59" s="364" t="s">
        <v>43</v>
      </c>
      <c r="D59" s="364"/>
      <c r="E59" s="364"/>
      <c r="F59" s="17" t="s">
        <v>34</v>
      </c>
      <c r="G59" s="34">
        <v>9035</v>
      </c>
      <c r="H59" s="26">
        <v>22.1</v>
      </c>
      <c r="I59" s="43">
        <f t="shared" si="0"/>
        <v>199673.5</v>
      </c>
      <c r="K59" s="35"/>
    </row>
    <row r="60" spans="1:11">
      <c r="A60" s="15"/>
      <c r="B60" s="57" t="s">
        <v>170</v>
      </c>
      <c r="C60" s="363" t="s">
        <v>171</v>
      </c>
      <c r="D60" s="363"/>
      <c r="E60" s="363"/>
      <c r="F60" s="58"/>
      <c r="G60" s="34">
        <v>0</v>
      </c>
      <c r="H60" s="31"/>
      <c r="I60" s="43"/>
      <c r="K60" s="35"/>
    </row>
    <row r="61" spans="1:11" ht="27" customHeight="1">
      <c r="A61" s="15" t="s">
        <v>173</v>
      </c>
      <c r="B61" s="17" t="s">
        <v>172</v>
      </c>
      <c r="C61" s="364" t="s">
        <v>174</v>
      </c>
      <c r="D61" s="364"/>
      <c r="E61" s="364"/>
      <c r="F61" s="17" t="s">
        <v>32</v>
      </c>
      <c r="G61" s="34">
        <v>1373</v>
      </c>
      <c r="H61" s="26">
        <v>6.89</v>
      </c>
      <c r="I61" s="43">
        <f t="shared" si="0"/>
        <v>9459.9699999999993</v>
      </c>
      <c r="K61" s="35"/>
    </row>
    <row r="62" spans="1:11">
      <c r="A62" s="25"/>
      <c r="B62" s="49"/>
      <c r="C62" s="362" t="s">
        <v>175</v>
      </c>
      <c r="D62" s="362"/>
      <c r="E62" s="362"/>
      <c r="F62" s="50"/>
      <c r="G62" s="79"/>
      <c r="H62" s="60"/>
      <c r="I62" s="305">
        <f>SUM(I49:I61)</f>
        <v>400245.02</v>
      </c>
      <c r="K62" s="35"/>
    </row>
    <row r="63" spans="1:11">
      <c r="A63" s="54"/>
      <c r="B63" s="55" t="s">
        <v>176</v>
      </c>
      <c r="C63" s="366" t="s">
        <v>177</v>
      </c>
      <c r="D63" s="366"/>
      <c r="E63" s="366"/>
      <c r="F63" s="56"/>
      <c r="G63" s="65"/>
      <c r="H63" s="30"/>
      <c r="I63" s="306">
        <f>I72+I90</f>
        <v>1177522.8</v>
      </c>
      <c r="K63" s="35"/>
    </row>
    <row r="64" spans="1:11">
      <c r="A64" s="23"/>
      <c r="B64" s="51" t="s">
        <v>65</v>
      </c>
      <c r="C64" s="363" t="s">
        <v>178</v>
      </c>
      <c r="D64" s="363"/>
      <c r="E64" s="363"/>
      <c r="F64" s="47" t="s">
        <v>25</v>
      </c>
      <c r="G64" s="70"/>
      <c r="H64" s="28"/>
      <c r="I64" s="43"/>
      <c r="K64" s="35"/>
    </row>
    <row r="65" spans="1:11" ht="28.5" customHeight="1">
      <c r="A65" s="22">
        <v>83659</v>
      </c>
      <c r="B65" s="53" t="s">
        <v>179</v>
      </c>
      <c r="C65" s="364" t="s">
        <v>180</v>
      </c>
      <c r="D65" s="364"/>
      <c r="E65" s="364"/>
      <c r="F65" s="47" t="s">
        <v>32</v>
      </c>
      <c r="G65" s="70">
        <v>196</v>
      </c>
      <c r="H65" s="26">
        <v>733.71</v>
      </c>
      <c r="I65" s="97">
        <f t="shared" si="0"/>
        <v>143807.16</v>
      </c>
      <c r="K65" s="35"/>
    </row>
    <row r="66" spans="1:11">
      <c r="A66" s="23"/>
      <c r="B66" s="51" t="s">
        <v>66</v>
      </c>
      <c r="C66" s="363" t="s">
        <v>181</v>
      </c>
      <c r="D66" s="363"/>
      <c r="E66" s="363"/>
      <c r="F66" s="47" t="s">
        <v>25</v>
      </c>
      <c r="G66" s="70"/>
      <c r="H66" s="28"/>
      <c r="I66" s="43"/>
      <c r="K66" s="35"/>
    </row>
    <row r="67" spans="1:11">
      <c r="A67" s="22" t="s">
        <v>183</v>
      </c>
      <c r="B67" s="53" t="s">
        <v>182</v>
      </c>
      <c r="C67" s="364" t="s">
        <v>184</v>
      </c>
      <c r="D67" s="364"/>
      <c r="E67" s="364"/>
      <c r="F67" s="47" t="s">
        <v>34</v>
      </c>
      <c r="G67" s="70">
        <v>9365</v>
      </c>
      <c r="H67" s="26">
        <v>91.1</v>
      </c>
      <c r="I67" s="43">
        <f t="shared" si="0"/>
        <v>853151.5</v>
      </c>
      <c r="K67" s="35"/>
    </row>
    <row r="68" spans="1:11">
      <c r="A68" s="15"/>
      <c r="B68" s="61" t="s">
        <v>27</v>
      </c>
      <c r="C68" s="363" t="s">
        <v>185</v>
      </c>
      <c r="D68" s="363"/>
      <c r="E68" s="363"/>
      <c r="F68" s="58"/>
      <c r="G68" s="34"/>
      <c r="H68" s="31"/>
      <c r="I68" s="43"/>
      <c r="K68" s="35"/>
    </row>
    <row r="69" spans="1:11">
      <c r="A69" s="15" t="s">
        <v>187</v>
      </c>
      <c r="B69" s="48" t="s">
        <v>186</v>
      </c>
      <c r="C69" s="364" t="s">
        <v>188</v>
      </c>
      <c r="D69" s="364"/>
      <c r="E69" s="364"/>
      <c r="F69" s="17" t="s">
        <v>32</v>
      </c>
      <c r="G69" s="34">
        <v>11</v>
      </c>
      <c r="H69" s="26">
        <v>55.56</v>
      </c>
      <c r="I69" s="43">
        <f t="shared" si="0"/>
        <v>611.16</v>
      </c>
      <c r="K69" s="35"/>
    </row>
    <row r="70" spans="1:11">
      <c r="A70" s="15"/>
      <c r="B70" s="61" t="s">
        <v>189</v>
      </c>
      <c r="C70" s="59" t="s">
        <v>190</v>
      </c>
      <c r="D70" s="40"/>
      <c r="E70" s="40"/>
      <c r="F70" s="58"/>
      <c r="G70" s="34">
        <v>0</v>
      </c>
      <c r="H70" s="31"/>
      <c r="I70" s="43"/>
      <c r="K70" s="35"/>
    </row>
    <row r="71" spans="1:11">
      <c r="A71" s="15" t="s">
        <v>192</v>
      </c>
      <c r="B71" s="48" t="s">
        <v>191</v>
      </c>
      <c r="C71" s="364" t="s">
        <v>193</v>
      </c>
      <c r="D71" s="364"/>
      <c r="E71" s="364"/>
      <c r="F71" s="17" t="s">
        <v>32</v>
      </c>
      <c r="G71" s="34">
        <v>5</v>
      </c>
      <c r="H71" s="26">
        <v>90.69</v>
      </c>
      <c r="I71" s="43">
        <f t="shared" si="0"/>
        <v>453.45</v>
      </c>
      <c r="K71" s="35"/>
    </row>
    <row r="72" spans="1:11" ht="28.5" customHeight="1">
      <c r="A72" s="25"/>
      <c r="B72" s="49"/>
      <c r="C72" s="362" t="s">
        <v>194</v>
      </c>
      <c r="D72" s="362"/>
      <c r="E72" s="362"/>
      <c r="F72" s="50"/>
      <c r="G72" s="79"/>
      <c r="H72" s="27"/>
      <c r="I72" s="305">
        <f>SUM(I65:I71)</f>
        <v>998023.27</v>
      </c>
      <c r="K72" s="35"/>
    </row>
    <row r="73" spans="1:11">
      <c r="A73" s="15"/>
      <c r="B73" s="57" t="s">
        <v>195</v>
      </c>
      <c r="C73" s="363" t="s">
        <v>143</v>
      </c>
      <c r="D73" s="363"/>
      <c r="E73" s="363"/>
      <c r="F73" s="58"/>
      <c r="G73" s="34"/>
      <c r="H73" s="31"/>
      <c r="I73" s="43"/>
      <c r="K73" s="35"/>
    </row>
    <row r="74" spans="1:11">
      <c r="A74" s="15"/>
      <c r="B74" s="57" t="s">
        <v>196</v>
      </c>
      <c r="C74" s="363" t="s">
        <v>145</v>
      </c>
      <c r="D74" s="363"/>
      <c r="E74" s="363"/>
      <c r="F74" s="58"/>
      <c r="G74" s="34"/>
      <c r="H74" s="31"/>
      <c r="I74" s="43"/>
      <c r="K74" s="35"/>
    </row>
    <row r="75" spans="1:11">
      <c r="A75" s="15" t="s">
        <v>198</v>
      </c>
      <c r="B75" s="17" t="s">
        <v>197</v>
      </c>
      <c r="C75" s="364" t="s">
        <v>199</v>
      </c>
      <c r="D75" s="364"/>
      <c r="E75" s="364"/>
      <c r="F75" s="17" t="s">
        <v>34</v>
      </c>
      <c r="G75" s="34">
        <v>1471.6</v>
      </c>
      <c r="H75" s="26">
        <v>13.78</v>
      </c>
      <c r="I75" s="43">
        <f t="shared" si="0"/>
        <v>20278.650000000001</v>
      </c>
      <c r="K75" s="35"/>
    </row>
    <row r="76" spans="1:11">
      <c r="A76" s="15" t="s">
        <v>201</v>
      </c>
      <c r="B76" s="17" t="s">
        <v>200</v>
      </c>
      <c r="C76" s="364" t="s">
        <v>202</v>
      </c>
      <c r="D76" s="364"/>
      <c r="E76" s="364"/>
      <c r="F76" s="17" t="s">
        <v>34</v>
      </c>
      <c r="G76" s="34">
        <v>2324.4499999999998</v>
      </c>
      <c r="H76" s="26">
        <v>22.1</v>
      </c>
      <c r="I76" s="43">
        <f t="shared" si="0"/>
        <v>51370.35</v>
      </c>
      <c r="K76" s="35"/>
    </row>
    <row r="77" spans="1:11">
      <c r="A77" s="15" t="s">
        <v>201</v>
      </c>
      <c r="B77" s="17" t="s">
        <v>203</v>
      </c>
      <c r="C77" s="364" t="s">
        <v>193</v>
      </c>
      <c r="D77" s="364"/>
      <c r="E77" s="364"/>
      <c r="F77" s="17" t="s">
        <v>34</v>
      </c>
      <c r="G77" s="34">
        <v>1013.63</v>
      </c>
      <c r="H77" s="26">
        <v>22.1</v>
      </c>
      <c r="I77" s="43">
        <f t="shared" si="0"/>
        <v>22401.22</v>
      </c>
      <c r="K77" s="35"/>
    </row>
    <row r="78" spans="1:11">
      <c r="A78" s="15" t="s">
        <v>201</v>
      </c>
      <c r="B78" s="17" t="s">
        <v>204</v>
      </c>
      <c r="C78" s="364" t="s">
        <v>205</v>
      </c>
      <c r="D78" s="364"/>
      <c r="E78" s="364"/>
      <c r="F78" s="17" t="s">
        <v>34</v>
      </c>
      <c r="G78" s="34">
        <v>1516.94</v>
      </c>
      <c r="H78" s="26">
        <v>22.1</v>
      </c>
      <c r="I78" s="43">
        <f t="shared" si="0"/>
        <v>33524.370000000003</v>
      </c>
      <c r="K78" s="35"/>
    </row>
    <row r="79" spans="1:11">
      <c r="A79" s="15" t="s">
        <v>201</v>
      </c>
      <c r="B79" s="17" t="s">
        <v>206</v>
      </c>
      <c r="C79" s="364" t="s">
        <v>207</v>
      </c>
      <c r="D79" s="364"/>
      <c r="E79" s="364"/>
      <c r="F79" s="17" t="s">
        <v>34</v>
      </c>
      <c r="G79" s="34">
        <v>316.08999999999997</v>
      </c>
      <c r="H79" s="26">
        <v>22.1</v>
      </c>
      <c r="I79" s="43">
        <f t="shared" ref="I79:I142" si="1">ROUND(G79*H79,2)</f>
        <v>6985.59</v>
      </c>
      <c r="K79" s="35"/>
    </row>
    <row r="80" spans="1:11">
      <c r="A80" s="15" t="s">
        <v>201</v>
      </c>
      <c r="B80" s="17" t="s">
        <v>208</v>
      </c>
      <c r="C80" s="364" t="s">
        <v>209</v>
      </c>
      <c r="D80" s="364"/>
      <c r="E80" s="364"/>
      <c r="F80" s="17" t="s">
        <v>34</v>
      </c>
      <c r="G80" s="34">
        <v>1619.14</v>
      </c>
      <c r="H80" s="26">
        <v>22.1</v>
      </c>
      <c r="I80" s="43">
        <f t="shared" si="1"/>
        <v>35782.99</v>
      </c>
      <c r="K80" s="35"/>
    </row>
    <row r="81" spans="1:11">
      <c r="A81" s="15"/>
      <c r="B81" s="57" t="s">
        <v>210</v>
      </c>
      <c r="C81" s="59" t="s">
        <v>31</v>
      </c>
      <c r="D81" s="40"/>
      <c r="E81" s="40"/>
      <c r="F81" s="58"/>
      <c r="G81" s="34">
        <v>0</v>
      </c>
      <c r="H81" s="31"/>
      <c r="I81" s="43"/>
      <c r="K81" s="35"/>
    </row>
    <row r="82" spans="1:11">
      <c r="A82" s="15" t="s">
        <v>212</v>
      </c>
      <c r="B82" s="17" t="s">
        <v>211</v>
      </c>
      <c r="C82" s="364" t="s">
        <v>202</v>
      </c>
      <c r="D82" s="364"/>
      <c r="E82" s="364"/>
      <c r="F82" s="17" t="s">
        <v>32</v>
      </c>
      <c r="G82" s="34">
        <v>37</v>
      </c>
      <c r="H82" s="26">
        <v>24.06</v>
      </c>
      <c r="I82" s="43">
        <f t="shared" si="1"/>
        <v>890.22</v>
      </c>
      <c r="K82" s="35"/>
    </row>
    <row r="83" spans="1:11">
      <c r="A83" s="15" t="s">
        <v>214</v>
      </c>
      <c r="B83" s="17" t="s">
        <v>213</v>
      </c>
      <c r="C83" s="364" t="s">
        <v>193</v>
      </c>
      <c r="D83" s="364"/>
      <c r="E83" s="364"/>
      <c r="F83" s="17" t="s">
        <v>32</v>
      </c>
      <c r="G83" s="34">
        <v>13</v>
      </c>
      <c r="H83" s="26">
        <v>26.85</v>
      </c>
      <c r="I83" s="43">
        <f t="shared" si="1"/>
        <v>349.05</v>
      </c>
      <c r="K83" s="35"/>
    </row>
    <row r="84" spans="1:11">
      <c r="A84" s="15" t="s">
        <v>216</v>
      </c>
      <c r="B84" s="17" t="s">
        <v>215</v>
      </c>
      <c r="C84" s="364" t="s">
        <v>205</v>
      </c>
      <c r="D84" s="364"/>
      <c r="E84" s="364"/>
      <c r="F84" s="17" t="s">
        <v>32</v>
      </c>
      <c r="G84" s="34">
        <v>22</v>
      </c>
      <c r="H84" s="26">
        <v>37.03</v>
      </c>
      <c r="I84" s="43">
        <f t="shared" si="1"/>
        <v>814.66</v>
      </c>
      <c r="K84" s="35"/>
    </row>
    <row r="85" spans="1:11">
      <c r="A85" s="15" t="s">
        <v>218</v>
      </c>
      <c r="B85" s="17" t="s">
        <v>217</v>
      </c>
      <c r="C85" s="364" t="s">
        <v>207</v>
      </c>
      <c r="D85" s="364"/>
      <c r="E85" s="364"/>
      <c r="F85" s="17" t="s">
        <v>32</v>
      </c>
      <c r="G85" s="34">
        <v>6</v>
      </c>
      <c r="H85" s="26">
        <v>48.8</v>
      </c>
      <c r="I85" s="43">
        <f t="shared" si="1"/>
        <v>292.8</v>
      </c>
      <c r="K85" s="35"/>
    </row>
    <row r="86" spans="1:11">
      <c r="A86" s="15" t="s">
        <v>220</v>
      </c>
      <c r="B86" s="17" t="s">
        <v>219</v>
      </c>
      <c r="C86" s="364" t="s">
        <v>209</v>
      </c>
      <c r="D86" s="364"/>
      <c r="E86" s="364"/>
      <c r="F86" s="17" t="s">
        <v>32</v>
      </c>
      <c r="G86" s="34">
        <v>22</v>
      </c>
      <c r="H86" s="26">
        <v>61.83</v>
      </c>
      <c r="I86" s="43">
        <f t="shared" si="1"/>
        <v>1360.26</v>
      </c>
      <c r="K86" s="35"/>
    </row>
    <row r="87" spans="1:11">
      <c r="A87" s="15" t="s">
        <v>222</v>
      </c>
      <c r="B87" s="17" t="s">
        <v>221</v>
      </c>
      <c r="C87" s="364" t="s">
        <v>223</v>
      </c>
      <c r="D87" s="364"/>
      <c r="E87" s="364"/>
      <c r="F87" s="17" t="s">
        <v>32</v>
      </c>
      <c r="G87" s="34">
        <v>3</v>
      </c>
      <c r="H87" s="26">
        <v>301.39</v>
      </c>
      <c r="I87" s="43">
        <f t="shared" si="1"/>
        <v>904.17</v>
      </c>
      <c r="K87" s="35"/>
    </row>
    <row r="88" spans="1:11">
      <c r="A88" s="15"/>
      <c r="B88" s="57" t="s">
        <v>224</v>
      </c>
      <c r="C88" s="363" t="s">
        <v>178</v>
      </c>
      <c r="D88" s="363"/>
      <c r="E88" s="363"/>
      <c r="F88" s="17"/>
      <c r="G88" s="34">
        <v>0</v>
      </c>
      <c r="H88" s="31"/>
      <c r="I88" s="43"/>
      <c r="K88" s="35"/>
    </row>
    <row r="89" spans="1:11" ht="27.75" customHeight="1">
      <c r="A89" s="15" t="s">
        <v>226</v>
      </c>
      <c r="B89" s="17" t="s">
        <v>225</v>
      </c>
      <c r="C89" s="364" t="s">
        <v>180</v>
      </c>
      <c r="D89" s="364"/>
      <c r="E89" s="364"/>
      <c r="F89" s="17" t="s">
        <v>32</v>
      </c>
      <c r="G89" s="34">
        <v>220</v>
      </c>
      <c r="H89" s="26">
        <v>20.66</v>
      </c>
      <c r="I89" s="43">
        <f t="shared" si="1"/>
        <v>4545.2</v>
      </c>
      <c r="K89" s="35"/>
    </row>
    <row r="90" spans="1:11">
      <c r="A90" s="25"/>
      <c r="B90" s="49"/>
      <c r="C90" s="362" t="s">
        <v>175</v>
      </c>
      <c r="D90" s="362"/>
      <c r="E90" s="362"/>
      <c r="F90" s="50"/>
      <c r="G90" s="79"/>
      <c r="H90" s="27"/>
      <c r="I90" s="305">
        <f>SUM(I75:I89)</f>
        <v>179499.53</v>
      </c>
      <c r="K90" s="35"/>
    </row>
    <row r="91" spans="1:11">
      <c r="A91" s="84"/>
      <c r="B91" s="87"/>
      <c r="C91" s="366" t="s">
        <v>227</v>
      </c>
      <c r="D91" s="366"/>
      <c r="E91" s="366"/>
      <c r="F91" s="62"/>
      <c r="G91" s="89"/>
      <c r="H91" s="32"/>
      <c r="I91" s="307">
        <f>I63+I46+I12</f>
        <v>2894078.48</v>
      </c>
      <c r="K91" s="35"/>
    </row>
    <row r="92" spans="1:11">
      <c r="A92" s="85"/>
      <c r="B92" s="40"/>
      <c r="C92" s="367"/>
      <c r="D92" s="368"/>
      <c r="E92" s="369"/>
      <c r="F92" s="63"/>
      <c r="G92" s="63"/>
      <c r="H92" s="28"/>
      <c r="I92" s="43"/>
      <c r="K92" s="35"/>
    </row>
    <row r="93" spans="1:11">
      <c r="A93" s="91"/>
      <c r="B93" s="92"/>
      <c r="C93" s="370" t="s">
        <v>228</v>
      </c>
      <c r="D93" s="370"/>
      <c r="E93" s="370"/>
      <c r="F93" s="93"/>
      <c r="G93" s="94"/>
      <c r="H93" s="95"/>
      <c r="I93" s="308"/>
      <c r="K93" s="35"/>
    </row>
    <row r="94" spans="1:11" ht="15" customHeight="1">
      <c r="A94" s="86"/>
      <c r="B94" s="88">
        <v>1</v>
      </c>
      <c r="C94" s="366" t="s">
        <v>26</v>
      </c>
      <c r="D94" s="366"/>
      <c r="E94" s="366"/>
      <c r="F94" s="64"/>
      <c r="G94" s="65"/>
      <c r="H94" s="66"/>
      <c r="I94" s="309">
        <f>I98</f>
        <v>7850.13</v>
      </c>
      <c r="K94" s="35"/>
    </row>
    <row r="95" spans="1:11">
      <c r="A95" s="68" t="s">
        <v>183</v>
      </c>
      <c r="B95" s="69" t="s">
        <v>61</v>
      </c>
      <c r="C95" s="364" t="s">
        <v>229</v>
      </c>
      <c r="D95" s="364"/>
      <c r="E95" s="364"/>
      <c r="F95" s="17" t="s">
        <v>34</v>
      </c>
      <c r="G95" s="70">
        <v>8.5</v>
      </c>
      <c r="H95" s="26">
        <v>91.1</v>
      </c>
      <c r="I95" s="43">
        <f t="shared" si="1"/>
        <v>774.35</v>
      </c>
      <c r="K95" s="35"/>
    </row>
    <row r="96" spans="1:11">
      <c r="A96" s="68" t="s">
        <v>230</v>
      </c>
      <c r="B96" s="69" t="s">
        <v>88</v>
      </c>
      <c r="C96" s="364" t="s">
        <v>231</v>
      </c>
      <c r="D96" s="364"/>
      <c r="E96" s="364"/>
      <c r="F96" s="17" t="s">
        <v>62</v>
      </c>
      <c r="G96" s="70">
        <v>121</v>
      </c>
      <c r="H96" s="26">
        <v>42.64</v>
      </c>
      <c r="I96" s="43">
        <f t="shared" si="1"/>
        <v>5159.4399999999996</v>
      </c>
      <c r="K96" s="35"/>
    </row>
    <row r="97" spans="1:11">
      <c r="A97" s="68" t="s">
        <v>232</v>
      </c>
      <c r="B97" s="69" t="s">
        <v>94</v>
      </c>
      <c r="C97" s="364" t="s">
        <v>233</v>
      </c>
      <c r="D97" s="364"/>
      <c r="E97" s="364"/>
      <c r="F97" s="17" t="s">
        <v>62</v>
      </c>
      <c r="G97" s="70">
        <v>38</v>
      </c>
      <c r="H97" s="26">
        <v>50.43</v>
      </c>
      <c r="I97" s="43">
        <f t="shared" si="1"/>
        <v>1916.34</v>
      </c>
      <c r="K97" s="35"/>
    </row>
    <row r="98" spans="1:11">
      <c r="A98" s="71"/>
      <c r="B98" s="72" t="str">
        <f>IF(E98="","",'[2]BM 26 INFRA'!C200)</f>
        <v/>
      </c>
      <c r="C98" s="362" t="s">
        <v>24</v>
      </c>
      <c r="D98" s="362"/>
      <c r="E98" s="362"/>
      <c r="F98" s="73"/>
      <c r="G98" s="74" t="s">
        <v>25</v>
      </c>
      <c r="H98" s="74" t="s">
        <v>25</v>
      </c>
      <c r="I98" s="310">
        <f>SUM(I95:I97)</f>
        <v>7850.13</v>
      </c>
      <c r="K98" s="35"/>
    </row>
    <row r="99" spans="1:11" ht="15" customHeight="1">
      <c r="A99" s="86"/>
      <c r="B99" s="88">
        <v>2</v>
      </c>
      <c r="C99" s="366" t="s">
        <v>29</v>
      </c>
      <c r="D99" s="366"/>
      <c r="E99" s="366"/>
      <c r="F99" s="64"/>
      <c r="G99" s="65"/>
      <c r="H99" s="66"/>
      <c r="I99" s="309">
        <f>I123</f>
        <v>44012.929999999993</v>
      </c>
      <c r="K99" s="35"/>
    </row>
    <row r="100" spans="1:11">
      <c r="A100" s="75"/>
      <c r="B100" s="69" t="s">
        <v>63</v>
      </c>
      <c r="C100" s="363" t="s">
        <v>234</v>
      </c>
      <c r="D100" s="363"/>
      <c r="E100" s="363"/>
      <c r="F100" s="57"/>
      <c r="G100" s="34"/>
      <c r="H100" s="33"/>
      <c r="I100" s="43"/>
      <c r="K100" s="35"/>
    </row>
    <row r="101" spans="1:11">
      <c r="A101" s="76" t="s">
        <v>235</v>
      </c>
      <c r="B101" s="69" t="s">
        <v>144</v>
      </c>
      <c r="C101" s="364" t="s">
        <v>199</v>
      </c>
      <c r="D101" s="364"/>
      <c r="E101" s="364"/>
      <c r="F101" s="17" t="s">
        <v>32</v>
      </c>
      <c r="G101" s="34">
        <v>1</v>
      </c>
      <c r="H101" s="26">
        <v>24.75</v>
      </c>
      <c r="I101" s="43">
        <f t="shared" si="1"/>
        <v>24.75</v>
      </c>
      <c r="K101" s="35"/>
    </row>
    <row r="102" spans="1:11">
      <c r="A102" s="75"/>
      <c r="B102" s="69" t="s">
        <v>64</v>
      </c>
      <c r="C102" s="363" t="s">
        <v>190</v>
      </c>
      <c r="D102" s="363"/>
      <c r="E102" s="363"/>
      <c r="F102" s="57"/>
      <c r="G102" s="34"/>
      <c r="H102" s="33"/>
      <c r="I102" s="43"/>
      <c r="K102" s="35"/>
    </row>
    <row r="103" spans="1:11">
      <c r="A103" s="76" t="s">
        <v>235</v>
      </c>
      <c r="B103" s="69" t="s">
        <v>236</v>
      </c>
      <c r="C103" s="364" t="s">
        <v>199</v>
      </c>
      <c r="D103" s="364"/>
      <c r="E103" s="364"/>
      <c r="F103" s="17" t="s">
        <v>32</v>
      </c>
      <c r="G103" s="34">
        <v>9</v>
      </c>
      <c r="H103" s="26">
        <v>24.75</v>
      </c>
      <c r="I103" s="43">
        <f t="shared" si="1"/>
        <v>222.75</v>
      </c>
      <c r="K103" s="35"/>
    </row>
    <row r="104" spans="1:11">
      <c r="A104" s="76" t="s">
        <v>238</v>
      </c>
      <c r="B104" s="69" t="s">
        <v>237</v>
      </c>
      <c r="C104" s="364" t="s">
        <v>193</v>
      </c>
      <c r="D104" s="364"/>
      <c r="E104" s="364"/>
      <c r="F104" s="17" t="s">
        <v>32</v>
      </c>
      <c r="G104" s="34">
        <v>7</v>
      </c>
      <c r="H104" s="26">
        <v>90.69</v>
      </c>
      <c r="I104" s="43">
        <f t="shared" si="1"/>
        <v>634.83000000000004</v>
      </c>
      <c r="K104" s="35"/>
    </row>
    <row r="105" spans="1:11">
      <c r="A105" s="75"/>
      <c r="B105" s="69" t="s">
        <v>239</v>
      </c>
      <c r="C105" s="363" t="s">
        <v>240</v>
      </c>
      <c r="D105" s="363"/>
      <c r="E105" s="363"/>
      <c r="F105" s="57"/>
      <c r="G105" s="34"/>
      <c r="H105" s="33"/>
      <c r="I105" s="43"/>
      <c r="K105" s="35"/>
    </row>
    <row r="106" spans="1:11">
      <c r="A106" s="76" t="s">
        <v>242</v>
      </c>
      <c r="B106" s="69" t="s">
        <v>241</v>
      </c>
      <c r="C106" s="364" t="s">
        <v>243</v>
      </c>
      <c r="D106" s="364"/>
      <c r="E106" s="364"/>
      <c r="F106" s="17" t="s">
        <v>32</v>
      </c>
      <c r="G106" s="34">
        <v>6</v>
      </c>
      <c r="H106" s="26">
        <v>126.14</v>
      </c>
      <c r="I106" s="43">
        <f t="shared" si="1"/>
        <v>756.84</v>
      </c>
      <c r="K106" s="35"/>
    </row>
    <row r="107" spans="1:11">
      <c r="A107" s="75"/>
      <c r="B107" s="69" t="s">
        <v>244</v>
      </c>
      <c r="C107" s="363" t="s">
        <v>143</v>
      </c>
      <c r="D107" s="363"/>
      <c r="E107" s="363"/>
      <c r="F107" s="57"/>
      <c r="G107" s="34"/>
      <c r="H107" s="33"/>
      <c r="I107" s="43"/>
      <c r="K107" s="35"/>
    </row>
    <row r="108" spans="1:11">
      <c r="A108" s="75"/>
      <c r="B108" s="69" t="s">
        <v>245</v>
      </c>
      <c r="C108" s="363" t="s">
        <v>145</v>
      </c>
      <c r="D108" s="363"/>
      <c r="E108" s="363"/>
      <c r="F108" s="57"/>
      <c r="G108" s="34"/>
      <c r="H108" s="33"/>
      <c r="I108" s="43"/>
      <c r="K108" s="35"/>
    </row>
    <row r="109" spans="1:11">
      <c r="A109" s="76" t="s">
        <v>247</v>
      </c>
      <c r="B109" s="69" t="s">
        <v>246</v>
      </c>
      <c r="C109" s="364" t="s">
        <v>248</v>
      </c>
      <c r="D109" s="364"/>
      <c r="E109" s="364"/>
      <c r="F109" s="17" t="s">
        <v>34</v>
      </c>
      <c r="G109" s="34">
        <v>538</v>
      </c>
      <c r="H109" s="26">
        <v>13.78</v>
      </c>
      <c r="I109" s="43">
        <f t="shared" si="1"/>
        <v>7413.64</v>
      </c>
      <c r="K109" s="35"/>
    </row>
    <row r="110" spans="1:11">
      <c r="A110" s="76" t="s">
        <v>250</v>
      </c>
      <c r="B110" s="69" t="s">
        <v>249</v>
      </c>
      <c r="C110" s="364" t="s">
        <v>33</v>
      </c>
      <c r="D110" s="364"/>
      <c r="E110" s="364"/>
      <c r="F110" s="17" t="s">
        <v>34</v>
      </c>
      <c r="G110" s="34">
        <v>369.04</v>
      </c>
      <c r="H110" s="26">
        <v>22.1</v>
      </c>
      <c r="I110" s="43">
        <f t="shared" si="1"/>
        <v>8155.78</v>
      </c>
      <c r="K110" s="35"/>
    </row>
    <row r="111" spans="1:11">
      <c r="A111" s="76" t="s">
        <v>250</v>
      </c>
      <c r="B111" s="69" t="s">
        <v>251</v>
      </c>
      <c r="C111" s="364" t="s">
        <v>35</v>
      </c>
      <c r="D111" s="364"/>
      <c r="E111" s="364"/>
      <c r="F111" s="17" t="s">
        <v>34</v>
      </c>
      <c r="G111" s="34">
        <v>245.25</v>
      </c>
      <c r="H111" s="26">
        <v>22.1</v>
      </c>
      <c r="I111" s="43">
        <f t="shared" si="1"/>
        <v>5420.03</v>
      </c>
      <c r="K111" s="35"/>
    </row>
    <row r="112" spans="1:11">
      <c r="A112" s="76" t="s">
        <v>250</v>
      </c>
      <c r="B112" s="69" t="s">
        <v>252</v>
      </c>
      <c r="C112" s="364" t="s">
        <v>253</v>
      </c>
      <c r="D112" s="364"/>
      <c r="E112" s="364"/>
      <c r="F112" s="17" t="s">
        <v>34</v>
      </c>
      <c r="G112" s="34">
        <v>372</v>
      </c>
      <c r="H112" s="26">
        <v>22.1</v>
      </c>
      <c r="I112" s="43">
        <f t="shared" si="1"/>
        <v>8221.2000000000007</v>
      </c>
      <c r="K112" s="35"/>
    </row>
    <row r="113" spans="1:11">
      <c r="A113" s="76" t="s">
        <v>250</v>
      </c>
      <c r="B113" s="69" t="s">
        <v>254</v>
      </c>
      <c r="C113" s="364" t="s">
        <v>36</v>
      </c>
      <c r="D113" s="364"/>
      <c r="E113" s="364"/>
      <c r="F113" s="17" t="s">
        <v>34</v>
      </c>
      <c r="G113" s="34">
        <v>164.07</v>
      </c>
      <c r="H113" s="26">
        <v>22.1</v>
      </c>
      <c r="I113" s="43">
        <f t="shared" si="1"/>
        <v>3625.95</v>
      </c>
      <c r="K113" s="35"/>
    </row>
    <row r="114" spans="1:11">
      <c r="A114" s="76" t="s">
        <v>250</v>
      </c>
      <c r="B114" s="69" t="s">
        <v>255</v>
      </c>
      <c r="C114" s="364" t="s">
        <v>256</v>
      </c>
      <c r="D114" s="364"/>
      <c r="E114" s="364"/>
      <c r="F114" s="17" t="s">
        <v>34</v>
      </c>
      <c r="G114" s="34">
        <v>316</v>
      </c>
      <c r="H114" s="26">
        <v>22.1</v>
      </c>
      <c r="I114" s="43">
        <f t="shared" si="1"/>
        <v>6983.6</v>
      </c>
      <c r="K114" s="35"/>
    </row>
    <row r="115" spans="1:11">
      <c r="A115" s="75"/>
      <c r="B115" s="69" t="s">
        <v>257</v>
      </c>
      <c r="C115" s="363" t="s">
        <v>258</v>
      </c>
      <c r="D115" s="363"/>
      <c r="E115" s="363"/>
      <c r="F115" s="57"/>
      <c r="G115" s="34"/>
      <c r="H115" s="33"/>
      <c r="I115" s="43"/>
      <c r="K115" s="35"/>
    </row>
    <row r="116" spans="1:11">
      <c r="A116" s="76" t="s">
        <v>260</v>
      </c>
      <c r="B116" s="69" t="s">
        <v>259</v>
      </c>
      <c r="C116" s="364" t="s">
        <v>261</v>
      </c>
      <c r="D116" s="364"/>
      <c r="E116" s="364"/>
      <c r="F116" s="17" t="s">
        <v>32</v>
      </c>
      <c r="G116" s="34">
        <v>7</v>
      </c>
      <c r="H116" s="26">
        <v>24.06</v>
      </c>
      <c r="I116" s="43">
        <f t="shared" si="1"/>
        <v>168.42</v>
      </c>
      <c r="K116" s="35"/>
    </row>
    <row r="117" spans="1:11">
      <c r="A117" s="76" t="s">
        <v>263</v>
      </c>
      <c r="B117" s="69" t="s">
        <v>262</v>
      </c>
      <c r="C117" s="364" t="s">
        <v>264</v>
      </c>
      <c r="D117" s="364"/>
      <c r="E117" s="364"/>
      <c r="F117" s="17" t="s">
        <v>32</v>
      </c>
      <c r="G117" s="34">
        <v>4</v>
      </c>
      <c r="H117" s="26">
        <v>26.85</v>
      </c>
      <c r="I117" s="43">
        <f t="shared" si="1"/>
        <v>107.4</v>
      </c>
      <c r="K117" s="35"/>
    </row>
    <row r="118" spans="1:11">
      <c r="A118" s="76" t="s">
        <v>266</v>
      </c>
      <c r="B118" s="69" t="s">
        <v>265</v>
      </c>
      <c r="C118" s="364" t="s">
        <v>267</v>
      </c>
      <c r="D118" s="364"/>
      <c r="E118" s="364"/>
      <c r="F118" s="17" t="s">
        <v>32</v>
      </c>
      <c r="G118" s="34">
        <v>7</v>
      </c>
      <c r="H118" s="26">
        <v>37.03</v>
      </c>
      <c r="I118" s="43">
        <f t="shared" si="1"/>
        <v>259.20999999999998</v>
      </c>
      <c r="K118" s="35"/>
    </row>
    <row r="119" spans="1:11">
      <c r="A119" s="76" t="s">
        <v>269</v>
      </c>
      <c r="B119" s="69" t="s">
        <v>268</v>
      </c>
      <c r="C119" s="364" t="s">
        <v>270</v>
      </c>
      <c r="D119" s="364"/>
      <c r="E119" s="364"/>
      <c r="F119" s="17" t="s">
        <v>32</v>
      </c>
      <c r="G119" s="34">
        <v>2</v>
      </c>
      <c r="H119" s="26">
        <v>48.8</v>
      </c>
      <c r="I119" s="43">
        <f t="shared" si="1"/>
        <v>97.6</v>
      </c>
      <c r="K119" s="35"/>
    </row>
    <row r="120" spans="1:11">
      <c r="A120" s="76" t="s">
        <v>272</v>
      </c>
      <c r="B120" s="69" t="s">
        <v>271</v>
      </c>
      <c r="C120" s="364" t="s">
        <v>273</v>
      </c>
      <c r="D120" s="364"/>
      <c r="E120" s="364"/>
      <c r="F120" s="17" t="s">
        <v>32</v>
      </c>
      <c r="G120" s="34">
        <v>3</v>
      </c>
      <c r="H120" s="26">
        <v>61.83</v>
      </c>
      <c r="I120" s="43">
        <f t="shared" si="1"/>
        <v>185.49</v>
      </c>
      <c r="K120" s="35"/>
    </row>
    <row r="121" spans="1:11">
      <c r="A121" s="75"/>
      <c r="B121" s="69" t="s">
        <v>274</v>
      </c>
      <c r="C121" s="363" t="s">
        <v>178</v>
      </c>
      <c r="D121" s="363"/>
      <c r="E121" s="363"/>
      <c r="F121" s="57"/>
      <c r="G121" s="34"/>
      <c r="H121" s="33"/>
      <c r="I121" s="43"/>
      <c r="K121" s="35"/>
    </row>
    <row r="122" spans="1:11">
      <c r="A122" s="76" t="s">
        <v>276</v>
      </c>
      <c r="B122" s="69" t="s">
        <v>275</v>
      </c>
      <c r="C122" s="364" t="s">
        <v>277</v>
      </c>
      <c r="D122" s="364"/>
      <c r="E122" s="364"/>
      <c r="F122" s="17" t="s">
        <v>32</v>
      </c>
      <c r="G122" s="34">
        <v>84</v>
      </c>
      <c r="H122" s="26">
        <v>20.66</v>
      </c>
      <c r="I122" s="43">
        <f t="shared" si="1"/>
        <v>1735.44</v>
      </c>
      <c r="K122" s="35"/>
    </row>
    <row r="123" spans="1:11">
      <c r="A123" s="77"/>
      <c r="B123" s="78" t="str">
        <f>IF(E123="","",'[2]BM 26 INFRA'!C231)</f>
        <v/>
      </c>
      <c r="C123" s="362" t="s">
        <v>24</v>
      </c>
      <c r="D123" s="362"/>
      <c r="E123" s="362"/>
      <c r="F123" s="16"/>
      <c r="G123" s="79" t="s">
        <v>25</v>
      </c>
      <c r="H123" s="79" t="s">
        <v>25</v>
      </c>
      <c r="I123" s="311">
        <f>SUM(I101:I122)</f>
        <v>44012.929999999993</v>
      </c>
      <c r="K123" s="35"/>
    </row>
    <row r="124" spans="1:11" ht="15" customHeight="1">
      <c r="A124" s="86"/>
      <c r="B124" s="88">
        <v>3</v>
      </c>
      <c r="C124" s="366" t="s">
        <v>39</v>
      </c>
      <c r="D124" s="366"/>
      <c r="E124" s="366"/>
      <c r="F124" s="64" t="s">
        <v>25</v>
      </c>
      <c r="G124" s="65" t="s">
        <v>25</v>
      </c>
      <c r="H124" s="66"/>
      <c r="I124" s="309">
        <f>I132</f>
        <v>20410.689999999999</v>
      </c>
      <c r="K124" s="35"/>
    </row>
    <row r="125" spans="1:11">
      <c r="A125" s="76"/>
      <c r="B125" s="69" t="s">
        <v>65</v>
      </c>
      <c r="C125" s="363" t="s">
        <v>143</v>
      </c>
      <c r="D125" s="363"/>
      <c r="E125" s="363"/>
      <c r="F125" s="17"/>
      <c r="G125" s="34"/>
      <c r="H125" s="34"/>
      <c r="I125" s="43"/>
      <c r="K125" s="35"/>
    </row>
    <row r="126" spans="1:11">
      <c r="A126" s="76"/>
      <c r="B126" s="69" t="s">
        <v>179</v>
      </c>
      <c r="C126" s="363" t="s">
        <v>145</v>
      </c>
      <c r="D126" s="363"/>
      <c r="E126" s="363"/>
      <c r="F126" s="17"/>
      <c r="G126" s="34"/>
      <c r="H126" s="34"/>
      <c r="I126" s="43"/>
      <c r="K126" s="35"/>
    </row>
    <row r="127" spans="1:11">
      <c r="A127" s="76" t="s">
        <v>147</v>
      </c>
      <c r="B127" s="69" t="s">
        <v>278</v>
      </c>
      <c r="C127" s="364" t="s">
        <v>40</v>
      </c>
      <c r="D127" s="364"/>
      <c r="E127" s="364"/>
      <c r="F127" s="17" t="s">
        <v>34</v>
      </c>
      <c r="G127" s="34">
        <v>915</v>
      </c>
      <c r="H127" s="26">
        <v>22.1</v>
      </c>
      <c r="I127" s="43">
        <f t="shared" si="1"/>
        <v>20221.5</v>
      </c>
      <c r="K127" s="35"/>
    </row>
    <row r="128" spans="1:11">
      <c r="A128" s="76"/>
      <c r="B128" s="69" t="s">
        <v>279</v>
      </c>
      <c r="C128" s="363" t="s">
        <v>258</v>
      </c>
      <c r="D128" s="363"/>
      <c r="E128" s="363"/>
      <c r="F128" s="17"/>
      <c r="G128" s="34"/>
      <c r="H128" s="34"/>
      <c r="I128" s="43"/>
      <c r="K128" s="35"/>
    </row>
    <row r="129" spans="1:11">
      <c r="A129" s="76" t="s">
        <v>281</v>
      </c>
      <c r="B129" s="69" t="s">
        <v>280</v>
      </c>
      <c r="C129" s="364" t="s">
        <v>160</v>
      </c>
      <c r="D129" s="364"/>
      <c r="E129" s="364"/>
      <c r="F129" s="17" t="s">
        <v>32</v>
      </c>
      <c r="G129" s="34">
        <v>10</v>
      </c>
      <c r="H129" s="26">
        <v>4.8600000000000003</v>
      </c>
      <c r="I129" s="43">
        <f t="shared" si="1"/>
        <v>48.6</v>
      </c>
      <c r="K129" s="35"/>
    </row>
    <row r="130" spans="1:11">
      <c r="A130" s="76" t="s">
        <v>283</v>
      </c>
      <c r="B130" s="69" t="s">
        <v>282</v>
      </c>
      <c r="C130" s="364" t="s">
        <v>163</v>
      </c>
      <c r="D130" s="364"/>
      <c r="E130" s="364"/>
      <c r="F130" s="17" t="s">
        <v>32</v>
      </c>
      <c r="G130" s="34">
        <v>5</v>
      </c>
      <c r="H130" s="26">
        <v>21.63</v>
      </c>
      <c r="I130" s="43">
        <f t="shared" si="1"/>
        <v>108.15</v>
      </c>
      <c r="K130" s="35"/>
    </row>
    <row r="131" spans="1:11">
      <c r="A131" s="76" t="s">
        <v>285</v>
      </c>
      <c r="B131" s="69" t="s">
        <v>284</v>
      </c>
      <c r="C131" s="364" t="s">
        <v>286</v>
      </c>
      <c r="D131" s="364"/>
      <c r="E131" s="364"/>
      <c r="F131" s="17" t="s">
        <v>32</v>
      </c>
      <c r="G131" s="34">
        <v>1</v>
      </c>
      <c r="H131" s="26">
        <v>32.44</v>
      </c>
      <c r="I131" s="43">
        <f t="shared" si="1"/>
        <v>32.44</v>
      </c>
      <c r="K131" s="35"/>
    </row>
    <row r="132" spans="1:11">
      <c r="A132" s="77"/>
      <c r="B132" s="78"/>
      <c r="C132" s="362" t="s">
        <v>24</v>
      </c>
      <c r="D132" s="362"/>
      <c r="E132" s="362"/>
      <c r="F132" s="16"/>
      <c r="G132" s="79" t="s">
        <v>25</v>
      </c>
      <c r="H132" s="74"/>
      <c r="I132" s="310">
        <f>SUM(I127:I131)</f>
        <v>20410.689999999999</v>
      </c>
      <c r="K132" s="35"/>
    </row>
    <row r="133" spans="1:11" ht="15" customHeight="1">
      <c r="A133" s="86"/>
      <c r="B133" s="88">
        <v>4</v>
      </c>
      <c r="C133" s="366" t="s">
        <v>44</v>
      </c>
      <c r="D133" s="366"/>
      <c r="E133" s="366"/>
      <c r="F133" s="64" t="s">
        <v>25</v>
      </c>
      <c r="G133" s="65"/>
      <c r="H133" s="66"/>
      <c r="I133" s="312">
        <f>I137+I144+I149+I153+I159+I163+I170+I173</f>
        <v>71550.53</v>
      </c>
      <c r="K133" s="35"/>
    </row>
    <row r="134" spans="1:11">
      <c r="A134" s="68"/>
      <c r="B134" s="69" t="s">
        <v>67</v>
      </c>
      <c r="C134" s="363" t="s">
        <v>45</v>
      </c>
      <c r="D134" s="363"/>
      <c r="E134" s="363"/>
      <c r="F134" s="57" t="s">
        <v>25</v>
      </c>
      <c r="G134" s="70"/>
      <c r="H134" s="70"/>
      <c r="I134" s="43"/>
      <c r="K134" s="35"/>
    </row>
    <row r="135" spans="1:11">
      <c r="A135" s="68"/>
      <c r="B135" s="69" t="s">
        <v>287</v>
      </c>
      <c r="C135" s="363" t="s">
        <v>46</v>
      </c>
      <c r="D135" s="363"/>
      <c r="E135" s="363"/>
      <c r="F135" s="57" t="s">
        <v>25</v>
      </c>
      <c r="G135" s="70"/>
      <c r="H135" s="70"/>
      <c r="I135" s="43"/>
      <c r="K135" s="35"/>
    </row>
    <row r="136" spans="1:11">
      <c r="A136" s="15" t="s">
        <v>47</v>
      </c>
      <c r="B136" s="69" t="s">
        <v>288</v>
      </c>
      <c r="C136" s="364" t="s">
        <v>48</v>
      </c>
      <c r="D136" s="364"/>
      <c r="E136" s="364"/>
      <c r="F136" s="17" t="s">
        <v>32</v>
      </c>
      <c r="G136" s="70">
        <v>3</v>
      </c>
      <c r="H136" s="26">
        <v>623.1</v>
      </c>
      <c r="I136" s="43">
        <f t="shared" si="1"/>
        <v>1869.3</v>
      </c>
      <c r="K136" s="35"/>
    </row>
    <row r="137" spans="1:11">
      <c r="A137" s="77"/>
      <c r="B137" s="78"/>
      <c r="C137" s="362" t="s">
        <v>24</v>
      </c>
      <c r="D137" s="362"/>
      <c r="E137" s="362"/>
      <c r="F137" s="16" t="s">
        <v>25</v>
      </c>
      <c r="G137" s="79" t="s">
        <v>25</v>
      </c>
      <c r="H137" s="79"/>
      <c r="I137" s="311">
        <f>I136</f>
        <v>1869.3</v>
      </c>
      <c r="K137" s="35"/>
    </row>
    <row r="138" spans="1:11">
      <c r="A138" s="68"/>
      <c r="B138" s="69" t="s">
        <v>30</v>
      </c>
      <c r="C138" s="363" t="s">
        <v>49</v>
      </c>
      <c r="D138" s="363"/>
      <c r="E138" s="363"/>
      <c r="F138" s="57" t="s">
        <v>25</v>
      </c>
      <c r="G138" s="70" t="s">
        <v>25</v>
      </c>
      <c r="H138" s="70" t="s">
        <v>25</v>
      </c>
      <c r="I138" s="43"/>
      <c r="K138" s="35"/>
    </row>
    <row r="139" spans="1:11">
      <c r="A139" s="15" t="s">
        <v>50</v>
      </c>
      <c r="B139" s="69" t="s">
        <v>289</v>
      </c>
      <c r="C139" s="364" t="s">
        <v>51</v>
      </c>
      <c r="D139" s="364"/>
      <c r="E139" s="364"/>
      <c r="F139" s="17" t="s">
        <v>32</v>
      </c>
      <c r="G139" s="70">
        <v>4</v>
      </c>
      <c r="H139" s="26">
        <v>1160.08</v>
      </c>
      <c r="I139" s="43">
        <f t="shared" si="1"/>
        <v>4640.32</v>
      </c>
      <c r="K139" s="35"/>
    </row>
    <row r="140" spans="1:11">
      <c r="A140" s="15" t="s">
        <v>52</v>
      </c>
      <c r="B140" s="69" t="s">
        <v>290</v>
      </c>
      <c r="C140" s="364" t="s">
        <v>53</v>
      </c>
      <c r="D140" s="364"/>
      <c r="E140" s="364"/>
      <c r="F140" s="17" t="s">
        <v>32</v>
      </c>
      <c r="G140" s="70">
        <v>4</v>
      </c>
      <c r="H140" s="26">
        <v>869.15</v>
      </c>
      <c r="I140" s="43">
        <f t="shared" si="1"/>
        <v>3476.6</v>
      </c>
      <c r="K140" s="35"/>
    </row>
    <row r="141" spans="1:11">
      <c r="A141" s="15" t="s">
        <v>54</v>
      </c>
      <c r="B141" s="69" t="s">
        <v>291</v>
      </c>
      <c r="C141" s="364" t="s">
        <v>55</v>
      </c>
      <c r="D141" s="364"/>
      <c r="E141" s="364"/>
      <c r="F141" s="17" t="s">
        <v>32</v>
      </c>
      <c r="G141" s="70">
        <v>2</v>
      </c>
      <c r="H141" s="26">
        <v>1264.8499999999999</v>
      </c>
      <c r="I141" s="43">
        <f t="shared" si="1"/>
        <v>2529.6999999999998</v>
      </c>
      <c r="K141" s="35"/>
    </row>
    <row r="142" spans="1:11">
      <c r="A142" s="15" t="s">
        <v>56</v>
      </c>
      <c r="B142" s="69" t="s">
        <v>292</v>
      </c>
      <c r="C142" s="364" t="s">
        <v>57</v>
      </c>
      <c r="D142" s="364"/>
      <c r="E142" s="364"/>
      <c r="F142" s="17" t="s">
        <v>32</v>
      </c>
      <c r="G142" s="70">
        <v>2</v>
      </c>
      <c r="H142" s="26">
        <v>854.94</v>
      </c>
      <c r="I142" s="43">
        <f t="shared" si="1"/>
        <v>1709.88</v>
      </c>
      <c r="K142" s="35"/>
    </row>
    <row r="143" spans="1:11">
      <c r="A143" s="15" t="s">
        <v>58</v>
      </c>
      <c r="B143" s="69" t="s">
        <v>293</v>
      </c>
      <c r="C143" s="364" t="s">
        <v>59</v>
      </c>
      <c r="D143" s="364"/>
      <c r="E143" s="364"/>
      <c r="F143" s="17" t="s">
        <v>32</v>
      </c>
      <c r="G143" s="70">
        <v>4</v>
      </c>
      <c r="H143" s="26">
        <v>308.39</v>
      </c>
      <c r="I143" s="319">
        <f t="shared" ref="I143:I172" si="2">ROUND(G143*H143,2)</f>
        <v>1233.56</v>
      </c>
      <c r="K143" s="35"/>
    </row>
    <row r="144" spans="1:11">
      <c r="A144" s="77"/>
      <c r="B144" s="78"/>
      <c r="C144" s="362" t="s">
        <v>24</v>
      </c>
      <c r="D144" s="362"/>
      <c r="E144" s="362"/>
      <c r="F144" s="16" t="s">
        <v>25</v>
      </c>
      <c r="G144" s="79" t="s">
        <v>25</v>
      </c>
      <c r="H144" s="79"/>
      <c r="I144" s="311">
        <f>SUM(I139:I143)</f>
        <v>13590.06</v>
      </c>
      <c r="K144" s="35"/>
    </row>
    <row r="145" spans="1:11">
      <c r="A145" s="68"/>
      <c r="B145" s="69" t="s">
        <v>68</v>
      </c>
      <c r="C145" s="363" t="s">
        <v>294</v>
      </c>
      <c r="D145" s="363"/>
      <c r="E145" s="363"/>
      <c r="F145" s="57" t="s">
        <v>25</v>
      </c>
      <c r="G145" s="70"/>
      <c r="H145" s="70"/>
      <c r="I145" s="43"/>
      <c r="K145" s="35"/>
    </row>
    <row r="146" spans="1:11">
      <c r="A146" s="15" t="s">
        <v>131</v>
      </c>
      <c r="B146" s="69" t="s">
        <v>295</v>
      </c>
      <c r="C146" s="364" t="s">
        <v>296</v>
      </c>
      <c r="D146" s="364"/>
      <c r="E146" s="364"/>
      <c r="F146" s="17" t="s">
        <v>62</v>
      </c>
      <c r="G146" s="70">
        <v>2</v>
      </c>
      <c r="H146" s="26">
        <v>460.16</v>
      </c>
      <c r="I146" s="43">
        <f t="shared" si="2"/>
        <v>920.32</v>
      </c>
      <c r="K146" s="35"/>
    </row>
    <row r="147" spans="1:11">
      <c r="A147" s="76">
        <v>73445</v>
      </c>
      <c r="B147" s="69" t="s">
        <v>297</v>
      </c>
      <c r="C147" s="364" t="s">
        <v>298</v>
      </c>
      <c r="D147" s="364"/>
      <c r="E147" s="364"/>
      <c r="F147" s="17" t="s">
        <v>34</v>
      </c>
      <c r="G147" s="34">
        <v>170</v>
      </c>
      <c r="H147" s="26">
        <v>7.18</v>
      </c>
      <c r="I147" s="43">
        <f t="shared" si="2"/>
        <v>1220.5999999999999</v>
      </c>
      <c r="K147" s="35"/>
    </row>
    <row r="148" spans="1:11">
      <c r="A148" s="76" t="s">
        <v>300</v>
      </c>
      <c r="B148" s="69" t="s">
        <v>299</v>
      </c>
      <c r="C148" s="364" t="s">
        <v>301</v>
      </c>
      <c r="D148" s="364"/>
      <c r="E148" s="364"/>
      <c r="F148" s="17" t="s">
        <v>62</v>
      </c>
      <c r="G148" s="34">
        <v>340</v>
      </c>
      <c r="H148" s="26">
        <v>21.93</v>
      </c>
      <c r="I148" s="43">
        <f t="shared" si="2"/>
        <v>7456.2</v>
      </c>
      <c r="K148" s="35"/>
    </row>
    <row r="149" spans="1:11">
      <c r="A149" s="77"/>
      <c r="B149" s="78"/>
      <c r="C149" s="362" t="s">
        <v>24</v>
      </c>
      <c r="D149" s="362"/>
      <c r="E149" s="362"/>
      <c r="F149" s="16" t="s">
        <v>25</v>
      </c>
      <c r="G149" s="79" t="s">
        <v>25</v>
      </c>
      <c r="H149" s="79"/>
      <c r="I149" s="311">
        <f>SUM(I146:I148)</f>
        <v>9597.119999999999</v>
      </c>
      <c r="K149" s="35"/>
    </row>
    <row r="150" spans="1:11">
      <c r="A150" s="68"/>
      <c r="B150" s="69" t="s">
        <v>302</v>
      </c>
      <c r="C150" s="363" t="s">
        <v>46</v>
      </c>
      <c r="D150" s="363"/>
      <c r="E150" s="363"/>
      <c r="F150" s="57" t="s">
        <v>25</v>
      </c>
      <c r="G150" s="70" t="s">
        <v>25</v>
      </c>
      <c r="H150" s="70" t="s">
        <v>25</v>
      </c>
      <c r="I150" s="43"/>
      <c r="K150" s="35"/>
    </row>
    <row r="151" spans="1:11">
      <c r="A151" s="15" t="s">
        <v>47</v>
      </c>
      <c r="B151" s="69" t="s">
        <v>303</v>
      </c>
      <c r="C151" s="364" t="s">
        <v>48</v>
      </c>
      <c r="D151" s="364"/>
      <c r="E151" s="364"/>
      <c r="F151" s="17" t="s">
        <v>32</v>
      </c>
      <c r="G151" s="70">
        <v>22</v>
      </c>
      <c r="H151" s="26">
        <v>623.1</v>
      </c>
      <c r="I151" s="43">
        <f t="shared" si="2"/>
        <v>13708.2</v>
      </c>
      <c r="K151" s="35"/>
    </row>
    <row r="152" spans="1:11">
      <c r="A152" s="15" t="s">
        <v>58</v>
      </c>
      <c r="B152" s="69" t="s">
        <v>304</v>
      </c>
      <c r="C152" s="364" t="s">
        <v>59</v>
      </c>
      <c r="D152" s="364"/>
      <c r="E152" s="364"/>
      <c r="F152" s="17" t="s">
        <v>32</v>
      </c>
      <c r="G152" s="70">
        <v>4</v>
      </c>
      <c r="H152" s="26">
        <v>308.39</v>
      </c>
      <c r="I152" s="43">
        <f t="shared" si="2"/>
        <v>1233.56</v>
      </c>
      <c r="K152" s="35"/>
    </row>
    <row r="153" spans="1:11">
      <c r="A153" s="77"/>
      <c r="B153" s="78"/>
      <c r="C153" s="362" t="s">
        <v>24</v>
      </c>
      <c r="D153" s="362"/>
      <c r="E153" s="362"/>
      <c r="F153" s="16" t="s">
        <v>25</v>
      </c>
      <c r="G153" s="79" t="s">
        <v>25</v>
      </c>
      <c r="H153" s="79"/>
      <c r="I153" s="311">
        <f>SUM(I151:I152)</f>
        <v>14941.76</v>
      </c>
      <c r="K153" s="35"/>
    </row>
    <row r="154" spans="1:11">
      <c r="A154" s="76"/>
      <c r="B154" s="69" t="s">
        <v>305</v>
      </c>
      <c r="C154" s="363" t="s">
        <v>49</v>
      </c>
      <c r="D154" s="363"/>
      <c r="E154" s="363"/>
      <c r="F154" s="17" t="s">
        <v>25</v>
      </c>
      <c r="G154" s="34"/>
      <c r="H154" s="34" t="s">
        <v>25</v>
      </c>
      <c r="I154" s="43"/>
      <c r="K154" s="35"/>
    </row>
    <row r="155" spans="1:11">
      <c r="A155" s="76" t="s">
        <v>50</v>
      </c>
      <c r="B155" s="69" t="s">
        <v>306</v>
      </c>
      <c r="C155" s="364" t="s">
        <v>51</v>
      </c>
      <c r="D155" s="364"/>
      <c r="E155" s="364"/>
      <c r="F155" s="17" t="s">
        <v>32</v>
      </c>
      <c r="G155" s="34">
        <v>2</v>
      </c>
      <c r="H155" s="26">
        <v>1160.08</v>
      </c>
      <c r="I155" s="43">
        <f t="shared" si="2"/>
        <v>2320.16</v>
      </c>
      <c r="K155" s="35"/>
    </row>
    <row r="156" spans="1:11">
      <c r="A156" s="76" t="s">
        <v>52</v>
      </c>
      <c r="B156" s="69" t="s">
        <v>307</v>
      </c>
      <c r="C156" s="364" t="s">
        <v>53</v>
      </c>
      <c r="D156" s="364"/>
      <c r="E156" s="364"/>
      <c r="F156" s="17" t="s">
        <v>32</v>
      </c>
      <c r="G156" s="34">
        <v>2</v>
      </c>
      <c r="H156" s="26">
        <v>869.15</v>
      </c>
      <c r="I156" s="43">
        <f t="shared" si="2"/>
        <v>1738.3</v>
      </c>
      <c r="K156" s="35"/>
    </row>
    <row r="157" spans="1:11">
      <c r="A157" s="76" t="s">
        <v>54</v>
      </c>
      <c r="B157" s="69" t="s">
        <v>308</v>
      </c>
      <c r="C157" s="364" t="s">
        <v>55</v>
      </c>
      <c r="D157" s="364"/>
      <c r="E157" s="364"/>
      <c r="F157" s="17" t="s">
        <v>32</v>
      </c>
      <c r="G157" s="34">
        <v>4</v>
      </c>
      <c r="H157" s="26">
        <v>1264.8499999999999</v>
      </c>
      <c r="I157" s="43">
        <f t="shared" si="2"/>
        <v>5059.3999999999996</v>
      </c>
      <c r="K157" s="35"/>
    </row>
    <row r="158" spans="1:11">
      <c r="A158" s="76" t="s">
        <v>56</v>
      </c>
      <c r="B158" s="69" t="s">
        <v>309</v>
      </c>
      <c r="C158" s="364" t="s">
        <v>57</v>
      </c>
      <c r="D158" s="364"/>
      <c r="E158" s="364"/>
      <c r="F158" s="17" t="s">
        <v>32</v>
      </c>
      <c r="G158" s="34">
        <v>4</v>
      </c>
      <c r="H158" s="26">
        <v>854.94</v>
      </c>
      <c r="I158" s="43">
        <f t="shared" si="2"/>
        <v>3419.76</v>
      </c>
      <c r="K158" s="35"/>
    </row>
    <row r="159" spans="1:11">
      <c r="A159" s="77"/>
      <c r="B159" s="78"/>
      <c r="C159" s="362" t="s">
        <v>24</v>
      </c>
      <c r="D159" s="362"/>
      <c r="E159" s="362"/>
      <c r="F159" s="16" t="s">
        <v>25</v>
      </c>
      <c r="G159" s="79" t="s">
        <v>25</v>
      </c>
      <c r="H159" s="79"/>
      <c r="I159" s="311">
        <f>SUM(I155:I158)</f>
        <v>12537.62</v>
      </c>
      <c r="K159" s="35"/>
    </row>
    <row r="160" spans="1:11">
      <c r="A160" s="68"/>
      <c r="B160" s="69" t="s">
        <v>310</v>
      </c>
      <c r="C160" s="363" t="s">
        <v>311</v>
      </c>
      <c r="D160" s="363"/>
      <c r="E160" s="363"/>
      <c r="F160" s="57" t="s">
        <v>25</v>
      </c>
      <c r="G160" s="70" t="s">
        <v>25</v>
      </c>
      <c r="H160" s="70" t="s">
        <v>25</v>
      </c>
      <c r="I160" s="43"/>
      <c r="K160" s="35"/>
    </row>
    <row r="161" spans="1:11">
      <c r="A161" s="76">
        <v>73445</v>
      </c>
      <c r="B161" s="69" t="s">
        <v>312</v>
      </c>
      <c r="C161" s="364" t="s">
        <v>298</v>
      </c>
      <c r="D161" s="364"/>
      <c r="E161" s="364"/>
      <c r="F161" s="17" t="s">
        <v>34</v>
      </c>
      <c r="G161" s="34">
        <v>170</v>
      </c>
      <c r="H161" s="26">
        <v>7.18</v>
      </c>
      <c r="I161" s="43">
        <f t="shared" si="2"/>
        <v>1220.5999999999999</v>
      </c>
      <c r="K161" s="35"/>
    </row>
    <row r="162" spans="1:11">
      <c r="A162" s="76" t="s">
        <v>300</v>
      </c>
      <c r="B162" s="69" t="s">
        <v>313</v>
      </c>
      <c r="C162" s="364" t="s">
        <v>301</v>
      </c>
      <c r="D162" s="364"/>
      <c r="E162" s="364"/>
      <c r="F162" s="17" t="s">
        <v>62</v>
      </c>
      <c r="G162" s="34">
        <v>340</v>
      </c>
      <c r="H162" s="26">
        <v>21.93</v>
      </c>
      <c r="I162" s="43">
        <f t="shared" si="2"/>
        <v>7456.2</v>
      </c>
      <c r="K162" s="35"/>
    </row>
    <row r="163" spans="1:11">
      <c r="A163" s="77"/>
      <c r="B163" s="78"/>
      <c r="C163" s="362" t="s">
        <v>24</v>
      </c>
      <c r="D163" s="362"/>
      <c r="E163" s="362"/>
      <c r="F163" s="16" t="s">
        <v>25</v>
      </c>
      <c r="G163" s="79" t="s">
        <v>25</v>
      </c>
      <c r="H163" s="79"/>
      <c r="I163" s="311">
        <f>SUM(I161:I162)</f>
        <v>8676.7999999999993</v>
      </c>
      <c r="K163" s="35"/>
    </row>
    <row r="164" spans="1:11">
      <c r="A164" s="68"/>
      <c r="B164" s="69" t="s">
        <v>314</v>
      </c>
      <c r="C164" s="363" t="s">
        <v>46</v>
      </c>
      <c r="D164" s="363"/>
      <c r="E164" s="363"/>
      <c r="F164" s="57" t="s">
        <v>25</v>
      </c>
      <c r="G164" s="70" t="s">
        <v>25</v>
      </c>
      <c r="H164" s="70" t="s">
        <v>25</v>
      </c>
      <c r="I164" s="43"/>
      <c r="K164" s="35"/>
    </row>
    <row r="165" spans="1:11">
      <c r="A165" s="15" t="s">
        <v>316</v>
      </c>
      <c r="B165" s="69" t="s">
        <v>315</v>
      </c>
      <c r="C165" s="364" t="s">
        <v>119</v>
      </c>
      <c r="D165" s="364"/>
      <c r="E165" s="364"/>
      <c r="F165" s="17" t="s">
        <v>32</v>
      </c>
      <c r="G165" s="70">
        <v>1</v>
      </c>
      <c r="H165" s="26">
        <v>316.04000000000002</v>
      </c>
      <c r="I165" s="43">
        <f t="shared" si="2"/>
        <v>316.04000000000002</v>
      </c>
      <c r="K165" s="35"/>
    </row>
    <row r="166" spans="1:11">
      <c r="A166" s="15" t="s">
        <v>47</v>
      </c>
      <c r="B166" s="69" t="s">
        <v>317</v>
      </c>
      <c r="C166" s="364" t="s">
        <v>48</v>
      </c>
      <c r="D166" s="364"/>
      <c r="E166" s="364"/>
      <c r="F166" s="17" t="s">
        <v>32</v>
      </c>
      <c r="G166" s="70">
        <v>4</v>
      </c>
      <c r="H166" s="26">
        <v>623.1</v>
      </c>
      <c r="I166" s="43">
        <f t="shared" si="2"/>
        <v>2492.4</v>
      </c>
      <c r="K166" s="35"/>
    </row>
    <row r="167" spans="1:11">
      <c r="A167" s="15" t="s">
        <v>122</v>
      </c>
      <c r="B167" s="69" t="s">
        <v>318</v>
      </c>
      <c r="C167" s="364" t="s">
        <v>123</v>
      </c>
      <c r="D167" s="364"/>
      <c r="E167" s="364"/>
      <c r="F167" s="17" t="s">
        <v>32</v>
      </c>
      <c r="G167" s="70">
        <v>1</v>
      </c>
      <c r="H167" s="26">
        <v>1175.29</v>
      </c>
      <c r="I167" s="43">
        <f t="shared" si="2"/>
        <v>1175.29</v>
      </c>
      <c r="K167" s="35"/>
    </row>
    <row r="168" spans="1:11">
      <c r="A168" s="15" t="s">
        <v>125</v>
      </c>
      <c r="B168" s="69" t="s">
        <v>319</v>
      </c>
      <c r="C168" s="364" t="s">
        <v>126</v>
      </c>
      <c r="D168" s="364"/>
      <c r="E168" s="364"/>
      <c r="F168" s="17" t="s">
        <v>32</v>
      </c>
      <c r="G168" s="70">
        <v>2</v>
      </c>
      <c r="H168" s="26">
        <v>1312.76</v>
      </c>
      <c r="I168" s="43">
        <f t="shared" si="2"/>
        <v>2625.52</v>
      </c>
      <c r="K168" s="35"/>
    </row>
    <row r="169" spans="1:11">
      <c r="A169" s="15" t="s">
        <v>128</v>
      </c>
      <c r="B169" s="69" t="s">
        <v>320</v>
      </c>
      <c r="C169" s="364" t="s">
        <v>129</v>
      </c>
      <c r="D169" s="364"/>
      <c r="E169" s="364"/>
      <c r="F169" s="17" t="s">
        <v>32</v>
      </c>
      <c r="G169" s="70">
        <v>2</v>
      </c>
      <c r="H169" s="26">
        <v>1062.79</v>
      </c>
      <c r="I169" s="43">
        <f t="shared" si="2"/>
        <v>2125.58</v>
      </c>
      <c r="K169" s="35"/>
    </row>
    <row r="170" spans="1:11">
      <c r="A170" s="77"/>
      <c r="B170" s="78"/>
      <c r="C170" s="362" t="s">
        <v>24</v>
      </c>
      <c r="D170" s="362"/>
      <c r="E170" s="362"/>
      <c r="F170" s="16" t="s">
        <v>25</v>
      </c>
      <c r="G170" s="79" t="s">
        <v>25</v>
      </c>
      <c r="H170" s="79"/>
      <c r="I170" s="311">
        <f>SUM(I165:I169)</f>
        <v>8734.83</v>
      </c>
      <c r="K170" s="35"/>
    </row>
    <row r="171" spans="1:11">
      <c r="A171" s="68"/>
      <c r="B171" s="69">
        <v>5</v>
      </c>
      <c r="C171" s="363" t="s">
        <v>70</v>
      </c>
      <c r="D171" s="363"/>
      <c r="E171" s="363"/>
      <c r="F171" s="57" t="s">
        <v>25</v>
      </c>
      <c r="G171" s="70"/>
      <c r="H171" s="70"/>
      <c r="I171" s="43"/>
      <c r="K171" s="35"/>
    </row>
    <row r="172" spans="1:11">
      <c r="A172" s="76" t="s">
        <v>321</v>
      </c>
      <c r="B172" s="69" t="s">
        <v>37</v>
      </c>
      <c r="C172" s="364" t="s">
        <v>322</v>
      </c>
      <c r="D172" s="364"/>
      <c r="E172" s="364"/>
      <c r="F172" s="17" t="s">
        <v>62</v>
      </c>
      <c r="G172" s="34">
        <v>466</v>
      </c>
      <c r="H172" s="26">
        <v>3.44</v>
      </c>
      <c r="I172" s="43">
        <f t="shared" si="2"/>
        <v>1603.04</v>
      </c>
      <c r="K172" s="35"/>
    </row>
    <row r="173" spans="1:11" ht="15.75" thickBot="1">
      <c r="A173" s="82"/>
      <c r="B173" s="83"/>
      <c r="C173" s="384" t="s">
        <v>24</v>
      </c>
      <c r="D173" s="384"/>
      <c r="E173" s="384"/>
      <c r="F173" s="80"/>
      <c r="G173" s="80" t="s">
        <v>25</v>
      </c>
      <c r="H173" s="80"/>
      <c r="I173" s="96">
        <f>I172</f>
        <v>1603.04</v>
      </c>
    </row>
    <row r="174" spans="1:11" ht="15.75" thickBot="1">
      <c r="A174" s="313"/>
      <c r="B174" s="314"/>
      <c r="C174" s="321" t="s">
        <v>227</v>
      </c>
      <c r="D174" s="321"/>
      <c r="E174" s="321"/>
      <c r="F174" s="315"/>
      <c r="G174" s="316"/>
      <c r="H174" s="317"/>
      <c r="I174" s="318">
        <f>I133+I124+I99+I94</f>
        <v>143824.28</v>
      </c>
      <c r="K174" s="320"/>
    </row>
    <row r="175" spans="1:11" ht="9" customHeight="1" thickBot="1">
      <c r="G175" s="90"/>
      <c r="I175" s="35"/>
    </row>
    <row r="176" spans="1:11">
      <c r="B176" s="373" t="s">
        <v>71</v>
      </c>
      <c r="C176" s="374"/>
      <c r="D176" s="374"/>
      <c r="E176" s="374"/>
      <c r="F176" s="374"/>
      <c r="G176" s="374"/>
      <c r="H176" s="375"/>
      <c r="I176" s="18">
        <f>I174+I91</f>
        <v>3037902.76</v>
      </c>
    </row>
    <row r="177" spans="2:9">
      <c r="B177" s="376" t="s">
        <v>72</v>
      </c>
      <c r="C177" s="377"/>
      <c r="D177" s="377"/>
      <c r="E177" s="377"/>
      <c r="F177" s="377"/>
      <c r="G177" s="377"/>
      <c r="H177" s="378"/>
      <c r="I177" s="19">
        <f>I176-I178</f>
        <v>607580.55200000014</v>
      </c>
    </row>
    <row r="178" spans="2:9" ht="15.75" thickBot="1">
      <c r="B178" s="379" t="s">
        <v>73</v>
      </c>
      <c r="C178" s="380"/>
      <c r="D178" s="380"/>
      <c r="E178" s="380"/>
      <c r="F178" s="380"/>
      <c r="G178" s="380"/>
      <c r="H178" s="381"/>
      <c r="I178" s="20">
        <f>I176/1.25</f>
        <v>2430322.2079999996</v>
      </c>
    </row>
    <row r="179" spans="2:9" ht="15.75" thickBot="1">
      <c r="B179" s="3"/>
      <c r="C179" s="3"/>
      <c r="D179" s="3"/>
      <c r="E179" s="3"/>
      <c r="F179" s="3"/>
      <c r="G179" s="3"/>
      <c r="H179" s="3"/>
      <c r="I179" s="3"/>
    </row>
    <row r="180" spans="2:9">
      <c r="B180" s="382" t="s">
        <v>74</v>
      </c>
      <c r="C180" s="383"/>
      <c r="D180" s="383"/>
      <c r="E180" s="383"/>
      <c r="F180" s="385" t="s">
        <v>75</v>
      </c>
      <c r="G180" s="386"/>
      <c r="H180" s="386"/>
      <c r="I180" s="387"/>
    </row>
    <row r="181" spans="2:9">
      <c r="B181" s="388" t="s">
        <v>12</v>
      </c>
      <c r="C181" s="389"/>
      <c r="D181" s="390"/>
      <c r="E181" s="390"/>
      <c r="F181" s="391" t="s">
        <v>12</v>
      </c>
      <c r="G181" s="392"/>
      <c r="H181" s="392"/>
      <c r="I181" s="393"/>
    </row>
    <row r="182" spans="2:9" ht="15.75" thickBot="1">
      <c r="B182" s="394" t="s">
        <v>76</v>
      </c>
      <c r="C182" s="395"/>
      <c r="D182" s="395"/>
      <c r="E182" s="395"/>
      <c r="F182" s="396" t="s">
        <v>77</v>
      </c>
      <c r="G182" s="397"/>
      <c r="H182" s="397"/>
      <c r="I182" s="398"/>
    </row>
    <row r="183" spans="2:9" ht="15.75" thickBot="1"/>
    <row r="184" spans="2:9">
      <c r="B184" s="382" t="s">
        <v>78</v>
      </c>
      <c r="C184" s="383"/>
      <c r="D184" s="383"/>
      <c r="E184" s="383"/>
      <c r="F184" s="385" t="s">
        <v>75</v>
      </c>
      <c r="G184" s="386"/>
      <c r="H184" s="386"/>
      <c r="I184" s="387"/>
    </row>
    <row r="185" spans="2:9">
      <c r="B185" s="388" t="s">
        <v>12</v>
      </c>
      <c r="C185" s="389"/>
      <c r="D185" s="390"/>
      <c r="E185" s="390"/>
      <c r="F185" s="391" t="s">
        <v>12</v>
      </c>
      <c r="G185" s="392"/>
      <c r="H185" s="392"/>
      <c r="I185" s="393"/>
    </row>
    <row r="186" spans="2:9" ht="15.75" thickBot="1">
      <c r="B186" s="394" t="s">
        <v>76</v>
      </c>
      <c r="C186" s="395"/>
      <c r="D186" s="395"/>
      <c r="E186" s="395"/>
      <c r="F186" s="396" t="s">
        <v>77</v>
      </c>
      <c r="G186" s="397"/>
      <c r="H186" s="397"/>
      <c r="I186" s="398"/>
    </row>
    <row r="187" spans="2:9">
      <c r="G187" s="90"/>
      <c r="I187" s="35"/>
    </row>
    <row r="188" spans="2:9">
      <c r="G188" s="90"/>
      <c r="I188" s="35"/>
    </row>
    <row r="189" spans="2:9">
      <c r="G189" s="90"/>
      <c r="I189" s="35"/>
    </row>
    <row r="190" spans="2:9">
      <c r="G190" s="90"/>
      <c r="I190" s="35"/>
    </row>
    <row r="191" spans="2:9">
      <c r="G191" s="90"/>
      <c r="I191" s="35"/>
    </row>
    <row r="192" spans="2:9">
      <c r="G192" s="90"/>
      <c r="I192" s="35"/>
    </row>
    <row r="193" spans="7:9">
      <c r="G193" s="90"/>
      <c r="I193" s="35"/>
    </row>
    <row r="194" spans="7:9">
      <c r="G194" s="90"/>
      <c r="I194" s="35"/>
    </row>
    <row r="195" spans="7:9">
      <c r="G195" s="90"/>
      <c r="I195" s="35"/>
    </row>
    <row r="196" spans="7:9">
      <c r="G196" s="90"/>
      <c r="I196" s="35"/>
    </row>
    <row r="197" spans="7:9">
      <c r="G197" s="90"/>
      <c r="I197" s="35"/>
    </row>
    <row r="198" spans="7:9">
      <c r="G198" s="90"/>
      <c r="I198" s="35"/>
    </row>
    <row r="199" spans="7:9">
      <c r="I199" s="35"/>
    </row>
    <row r="200" spans="7:9">
      <c r="I200" s="35"/>
    </row>
    <row r="201" spans="7:9">
      <c r="I201" s="35"/>
    </row>
    <row r="202" spans="7:9">
      <c r="I202" s="35"/>
    </row>
    <row r="203" spans="7:9">
      <c r="I203" s="35"/>
    </row>
    <row r="204" spans="7:9">
      <c r="I204" s="35"/>
    </row>
    <row r="205" spans="7:9">
      <c r="I205" s="35"/>
    </row>
    <row r="206" spans="7:9">
      <c r="I206" s="35"/>
    </row>
    <row r="207" spans="7:9">
      <c r="I207" s="35"/>
    </row>
    <row r="208" spans="7:9">
      <c r="I208" s="35"/>
    </row>
    <row r="209" spans="9:9">
      <c r="I209" s="35"/>
    </row>
    <row r="210" spans="9:9">
      <c r="I210" s="35"/>
    </row>
    <row r="211" spans="9:9">
      <c r="I211" s="35"/>
    </row>
    <row r="212" spans="9:9">
      <c r="I212" s="35"/>
    </row>
    <row r="213" spans="9:9">
      <c r="I213" s="35"/>
    </row>
    <row r="214" spans="9:9">
      <c r="I214" s="35"/>
    </row>
    <row r="215" spans="9:9">
      <c r="I215" s="35"/>
    </row>
    <row r="216" spans="9:9">
      <c r="I216" s="35"/>
    </row>
    <row r="217" spans="9:9">
      <c r="I217" s="35"/>
    </row>
    <row r="218" spans="9:9">
      <c r="I218" s="35"/>
    </row>
    <row r="219" spans="9:9">
      <c r="I219" s="35"/>
    </row>
    <row r="220" spans="9:9">
      <c r="I220" s="35"/>
    </row>
    <row r="221" spans="9:9">
      <c r="I221" s="35"/>
    </row>
    <row r="222" spans="9:9">
      <c r="I222" s="35"/>
    </row>
    <row r="223" spans="9:9">
      <c r="I223" s="35"/>
    </row>
    <row r="224" spans="9:9">
      <c r="I224" s="35"/>
    </row>
    <row r="225" spans="9:9">
      <c r="I225" s="35"/>
    </row>
    <row r="226" spans="9:9">
      <c r="I226" s="35"/>
    </row>
    <row r="227" spans="9:9">
      <c r="I227" s="35"/>
    </row>
    <row r="228" spans="9:9">
      <c r="I228" s="35"/>
    </row>
    <row r="229" spans="9:9">
      <c r="I229" s="35"/>
    </row>
    <row r="230" spans="9:9">
      <c r="I230" s="35"/>
    </row>
    <row r="231" spans="9:9">
      <c r="I231" s="35"/>
    </row>
    <row r="232" spans="9:9">
      <c r="I232" s="35"/>
    </row>
    <row r="233" spans="9:9">
      <c r="I233" s="35"/>
    </row>
    <row r="234" spans="9:9">
      <c r="I234" s="35"/>
    </row>
    <row r="235" spans="9:9">
      <c r="I235" s="35"/>
    </row>
    <row r="236" spans="9:9">
      <c r="I236" s="35"/>
    </row>
    <row r="237" spans="9:9">
      <c r="I237" s="35"/>
    </row>
    <row r="238" spans="9:9">
      <c r="I238" s="35"/>
    </row>
    <row r="239" spans="9:9">
      <c r="I239" s="35"/>
    </row>
    <row r="240" spans="9:9">
      <c r="I240" s="35"/>
    </row>
    <row r="241" spans="9:9">
      <c r="I241" s="35"/>
    </row>
    <row r="242" spans="9:9">
      <c r="I242" s="35"/>
    </row>
    <row r="243" spans="9:9">
      <c r="I243" s="35"/>
    </row>
    <row r="244" spans="9:9">
      <c r="I244" s="35"/>
    </row>
    <row r="245" spans="9:9">
      <c r="I245" s="35"/>
    </row>
    <row r="246" spans="9:9">
      <c r="I246" s="35"/>
    </row>
    <row r="247" spans="9:9">
      <c r="I247" s="35"/>
    </row>
    <row r="248" spans="9:9">
      <c r="I248" s="35"/>
    </row>
    <row r="249" spans="9:9">
      <c r="I249" s="35"/>
    </row>
    <row r="250" spans="9:9">
      <c r="I250" s="35"/>
    </row>
    <row r="251" spans="9:9">
      <c r="I251" s="35"/>
    </row>
    <row r="252" spans="9:9">
      <c r="I252" s="35"/>
    </row>
    <row r="253" spans="9:9">
      <c r="I253" s="35"/>
    </row>
    <row r="254" spans="9:9">
      <c r="I254" s="35"/>
    </row>
    <row r="255" spans="9:9">
      <c r="I255" s="35"/>
    </row>
    <row r="256" spans="9:9">
      <c r="I256" s="35"/>
    </row>
    <row r="257" spans="9:9">
      <c r="I257" s="35"/>
    </row>
    <row r="258" spans="9:9">
      <c r="I258" s="35"/>
    </row>
    <row r="259" spans="9:9">
      <c r="I259" s="35"/>
    </row>
    <row r="260" spans="9:9">
      <c r="I260" s="35"/>
    </row>
    <row r="261" spans="9:9">
      <c r="I261" s="35"/>
    </row>
    <row r="262" spans="9:9">
      <c r="I262" s="35"/>
    </row>
    <row r="263" spans="9:9">
      <c r="I263" s="35"/>
    </row>
    <row r="264" spans="9:9">
      <c r="I264" s="35"/>
    </row>
    <row r="265" spans="9:9">
      <c r="I265" s="35"/>
    </row>
    <row r="266" spans="9:9">
      <c r="I266" s="35"/>
    </row>
    <row r="267" spans="9:9">
      <c r="I267" s="35"/>
    </row>
    <row r="268" spans="9:9">
      <c r="I268" s="35"/>
    </row>
    <row r="269" spans="9:9">
      <c r="I269" s="35"/>
    </row>
    <row r="270" spans="9:9">
      <c r="I270" s="35"/>
    </row>
    <row r="271" spans="9:9">
      <c r="I271" s="35"/>
    </row>
    <row r="272" spans="9:9">
      <c r="I272" s="35"/>
    </row>
    <row r="273" spans="9:9">
      <c r="I273" s="35"/>
    </row>
    <row r="274" spans="9:9">
      <c r="I274" s="35"/>
    </row>
    <row r="275" spans="9:9">
      <c r="I275" s="35"/>
    </row>
    <row r="276" spans="9:9">
      <c r="I276" s="35"/>
    </row>
    <row r="277" spans="9:9">
      <c r="I277" s="35"/>
    </row>
    <row r="278" spans="9:9">
      <c r="I278" s="35"/>
    </row>
    <row r="279" spans="9:9">
      <c r="I279" s="35"/>
    </row>
    <row r="280" spans="9:9">
      <c r="I280" s="35"/>
    </row>
    <row r="281" spans="9:9">
      <c r="I281" s="35"/>
    </row>
    <row r="282" spans="9:9">
      <c r="I282" s="35"/>
    </row>
    <row r="283" spans="9:9">
      <c r="I283" s="35"/>
    </row>
    <row r="284" spans="9:9">
      <c r="I284" s="35"/>
    </row>
    <row r="285" spans="9:9">
      <c r="I285" s="35"/>
    </row>
    <row r="286" spans="9:9">
      <c r="I286" s="35"/>
    </row>
    <row r="287" spans="9:9">
      <c r="I287" s="35"/>
    </row>
    <row r="288" spans="9:9">
      <c r="I288" s="35"/>
    </row>
    <row r="289" spans="9:9">
      <c r="I289" s="35"/>
    </row>
    <row r="290" spans="9:9">
      <c r="I290" s="35"/>
    </row>
    <row r="291" spans="9:9">
      <c r="I291" s="35"/>
    </row>
    <row r="292" spans="9:9">
      <c r="I292" s="35"/>
    </row>
    <row r="293" spans="9:9">
      <c r="I293" s="35"/>
    </row>
    <row r="294" spans="9:9">
      <c r="I294" s="35"/>
    </row>
    <row r="295" spans="9:9">
      <c r="I295" s="35"/>
    </row>
    <row r="296" spans="9:9">
      <c r="I296" s="35"/>
    </row>
    <row r="297" spans="9:9">
      <c r="I297" s="35"/>
    </row>
    <row r="298" spans="9:9">
      <c r="I298" s="35"/>
    </row>
    <row r="299" spans="9:9">
      <c r="I299" s="35"/>
    </row>
    <row r="300" spans="9:9">
      <c r="I300" s="35"/>
    </row>
    <row r="301" spans="9:9">
      <c r="I301" s="35"/>
    </row>
    <row r="302" spans="9:9">
      <c r="I302" s="35"/>
    </row>
    <row r="303" spans="9:9">
      <c r="I303" s="35"/>
    </row>
    <row r="304" spans="9:9">
      <c r="I304" s="35"/>
    </row>
    <row r="305" spans="9:9">
      <c r="I305" s="35"/>
    </row>
    <row r="306" spans="9:9">
      <c r="I306" s="35"/>
    </row>
    <row r="307" spans="9:9">
      <c r="I307" s="35"/>
    </row>
    <row r="308" spans="9:9">
      <c r="I308" s="35"/>
    </row>
    <row r="309" spans="9:9">
      <c r="I309" s="35"/>
    </row>
    <row r="310" spans="9:9">
      <c r="I310" s="35"/>
    </row>
    <row r="311" spans="9:9">
      <c r="I311" s="35"/>
    </row>
    <row r="312" spans="9:9">
      <c r="I312" s="35"/>
    </row>
    <row r="313" spans="9:9">
      <c r="I313" s="35"/>
    </row>
    <row r="314" spans="9:9">
      <c r="I314" s="35"/>
    </row>
    <row r="315" spans="9:9">
      <c r="I315" s="35"/>
    </row>
    <row r="316" spans="9:9">
      <c r="I316" s="35"/>
    </row>
    <row r="317" spans="9:9">
      <c r="I317" s="35"/>
    </row>
    <row r="318" spans="9:9">
      <c r="I318" s="35"/>
    </row>
    <row r="319" spans="9:9">
      <c r="I319" s="35"/>
    </row>
    <row r="320" spans="9:9">
      <c r="I320" s="35"/>
    </row>
    <row r="321" spans="9:9">
      <c r="I321" s="35"/>
    </row>
    <row r="322" spans="9:9">
      <c r="I322" s="35"/>
    </row>
    <row r="323" spans="9:9">
      <c r="I323" s="35"/>
    </row>
    <row r="324" spans="9:9">
      <c r="I324" s="35"/>
    </row>
    <row r="325" spans="9:9">
      <c r="I325" s="35"/>
    </row>
    <row r="326" spans="9:9">
      <c r="I326" s="35"/>
    </row>
    <row r="327" spans="9:9">
      <c r="I327" s="35"/>
    </row>
    <row r="328" spans="9:9">
      <c r="I328" s="35"/>
    </row>
    <row r="329" spans="9:9">
      <c r="I329" s="35"/>
    </row>
    <row r="330" spans="9:9">
      <c r="I330" s="35"/>
    </row>
    <row r="331" spans="9:9">
      <c r="I331" s="35"/>
    </row>
    <row r="332" spans="9:9">
      <c r="I332" s="35"/>
    </row>
    <row r="333" spans="9:9">
      <c r="I333" s="35"/>
    </row>
    <row r="334" spans="9:9">
      <c r="I334" s="35"/>
    </row>
    <row r="335" spans="9:9">
      <c r="I335" s="35"/>
    </row>
    <row r="336" spans="9:9">
      <c r="I336" s="35"/>
    </row>
    <row r="337" spans="9:9">
      <c r="I337" s="35"/>
    </row>
    <row r="338" spans="9:9">
      <c r="I338" s="35"/>
    </row>
    <row r="339" spans="9:9">
      <c r="I339" s="35"/>
    </row>
    <row r="340" spans="9:9">
      <c r="I340" s="35"/>
    </row>
    <row r="341" spans="9:9">
      <c r="I341" s="35"/>
    </row>
    <row r="342" spans="9:9">
      <c r="I342" s="35"/>
    </row>
    <row r="343" spans="9:9">
      <c r="I343" s="35"/>
    </row>
    <row r="344" spans="9:9">
      <c r="I344" s="35"/>
    </row>
    <row r="345" spans="9:9">
      <c r="I345" s="35"/>
    </row>
    <row r="346" spans="9:9">
      <c r="I346" s="35"/>
    </row>
    <row r="347" spans="9:9">
      <c r="I347" s="35"/>
    </row>
    <row r="348" spans="9:9">
      <c r="I348" s="35"/>
    </row>
    <row r="349" spans="9:9">
      <c r="I349" s="35"/>
    </row>
    <row r="350" spans="9:9">
      <c r="I350" s="35"/>
    </row>
    <row r="351" spans="9:9">
      <c r="I351" s="35"/>
    </row>
    <row r="352" spans="9:9">
      <c r="I352" s="35"/>
    </row>
    <row r="353" spans="9:9">
      <c r="I353" s="35"/>
    </row>
    <row r="354" spans="9:9">
      <c r="I354" s="35"/>
    </row>
    <row r="355" spans="9:9">
      <c r="I355" s="35"/>
    </row>
    <row r="356" spans="9:9">
      <c r="I356" s="35"/>
    </row>
    <row r="357" spans="9:9">
      <c r="I357" s="35"/>
    </row>
    <row r="358" spans="9:9">
      <c r="I358" s="35"/>
    </row>
    <row r="359" spans="9:9">
      <c r="I359" s="35"/>
    </row>
    <row r="360" spans="9:9">
      <c r="I360" s="35"/>
    </row>
    <row r="361" spans="9:9">
      <c r="I361" s="35"/>
    </row>
    <row r="362" spans="9:9">
      <c r="I362" s="35"/>
    </row>
    <row r="363" spans="9:9">
      <c r="I363" s="35"/>
    </row>
    <row r="364" spans="9:9">
      <c r="I364" s="35"/>
    </row>
    <row r="365" spans="9:9">
      <c r="I365" s="35"/>
    </row>
    <row r="366" spans="9:9">
      <c r="I366" s="35"/>
    </row>
    <row r="367" spans="9:9">
      <c r="I367" s="35"/>
    </row>
    <row r="368" spans="9:9">
      <c r="I368" s="35"/>
    </row>
    <row r="369" spans="9:9">
      <c r="I369" s="35"/>
    </row>
    <row r="370" spans="9:9">
      <c r="I370" s="35"/>
    </row>
    <row r="371" spans="9:9">
      <c r="I371" s="35"/>
    </row>
    <row r="372" spans="9:9">
      <c r="I372" s="35"/>
    </row>
    <row r="373" spans="9:9">
      <c r="I373" s="35"/>
    </row>
    <row r="374" spans="9:9">
      <c r="I374" s="35"/>
    </row>
    <row r="375" spans="9:9">
      <c r="I375" s="35"/>
    </row>
    <row r="376" spans="9:9">
      <c r="I376" s="35"/>
    </row>
    <row r="377" spans="9:9">
      <c r="I377" s="35"/>
    </row>
    <row r="378" spans="9:9">
      <c r="I378" s="35"/>
    </row>
    <row r="379" spans="9:9">
      <c r="I379" s="35"/>
    </row>
    <row r="380" spans="9:9">
      <c r="I380" s="35"/>
    </row>
    <row r="381" spans="9:9">
      <c r="I381" s="35"/>
    </row>
    <row r="382" spans="9:9">
      <c r="I382" s="35"/>
    </row>
    <row r="383" spans="9:9">
      <c r="I383" s="35"/>
    </row>
    <row r="384" spans="9:9">
      <c r="I384" s="35"/>
    </row>
    <row r="385" spans="9:9">
      <c r="I385" s="35"/>
    </row>
    <row r="386" spans="9:9">
      <c r="I386" s="35"/>
    </row>
    <row r="387" spans="9:9">
      <c r="I387" s="35"/>
    </row>
    <row r="388" spans="9:9">
      <c r="I388" s="35"/>
    </row>
    <row r="389" spans="9:9">
      <c r="I389" s="35"/>
    </row>
    <row r="390" spans="9:9">
      <c r="I390" s="35"/>
    </row>
    <row r="391" spans="9:9">
      <c r="I391" s="35"/>
    </row>
    <row r="392" spans="9:9">
      <c r="I392" s="35"/>
    </row>
    <row r="393" spans="9:9">
      <c r="I393" s="35"/>
    </row>
    <row r="394" spans="9:9">
      <c r="I394" s="35"/>
    </row>
    <row r="395" spans="9:9">
      <c r="I395" s="35"/>
    </row>
    <row r="396" spans="9:9">
      <c r="I396" s="35"/>
    </row>
    <row r="397" spans="9:9">
      <c r="I397" s="35"/>
    </row>
    <row r="398" spans="9:9">
      <c r="I398" s="35"/>
    </row>
    <row r="399" spans="9:9">
      <c r="I399" s="35"/>
    </row>
    <row r="400" spans="9:9">
      <c r="I400" s="35"/>
    </row>
    <row r="401" spans="9:9">
      <c r="I401" s="35"/>
    </row>
    <row r="402" spans="9:9">
      <c r="I402" s="35"/>
    </row>
    <row r="403" spans="9:9">
      <c r="I403" s="35"/>
    </row>
    <row r="404" spans="9:9">
      <c r="I404" s="35"/>
    </row>
    <row r="405" spans="9:9">
      <c r="I405" s="35"/>
    </row>
    <row r="406" spans="9:9">
      <c r="I406" s="35"/>
    </row>
    <row r="407" spans="9:9">
      <c r="I407" s="35"/>
    </row>
    <row r="408" spans="9:9">
      <c r="I408" s="35"/>
    </row>
    <row r="409" spans="9:9">
      <c r="I409" s="35"/>
    </row>
    <row r="410" spans="9:9">
      <c r="I410" s="35"/>
    </row>
    <row r="411" spans="9:9">
      <c r="I411" s="35"/>
    </row>
    <row r="412" spans="9:9">
      <c r="I412" s="35"/>
    </row>
    <row r="413" spans="9:9">
      <c r="I413" s="35"/>
    </row>
    <row r="414" spans="9:9">
      <c r="I414" s="35"/>
    </row>
    <row r="415" spans="9:9">
      <c r="I415" s="35"/>
    </row>
    <row r="416" spans="9:9">
      <c r="I416" s="35"/>
    </row>
    <row r="417" spans="9:9">
      <c r="I417" s="35"/>
    </row>
    <row r="418" spans="9:9">
      <c r="I418" s="35"/>
    </row>
    <row r="419" spans="9:9">
      <c r="I419" s="35"/>
    </row>
    <row r="420" spans="9:9">
      <c r="I420" s="35"/>
    </row>
    <row r="421" spans="9:9">
      <c r="I421" s="35"/>
    </row>
    <row r="422" spans="9:9">
      <c r="I422" s="35"/>
    </row>
    <row r="423" spans="9:9">
      <c r="I423" s="35"/>
    </row>
    <row r="424" spans="9:9">
      <c r="I424" s="35"/>
    </row>
    <row r="425" spans="9:9">
      <c r="I425" s="35"/>
    </row>
    <row r="426" spans="9:9">
      <c r="I426" s="35"/>
    </row>
    <row r="427" spans="9:9">
      <c r="I427" s="35"/>
    </row>
    <row r="428" spans="9:9">
      <c r="I428" s="35"/>
    </row>
    <row r="429" spans="9:9">
      <c r="I429" s="35"/>
    </row>
    <row r="430" spans="9:9">
      <c r="I430" s="35"/>
    </row>
    <row r="431" spans="9:9">
      <c r="I431" s="35"/>
    </row>
    <row r="432" spans="9:9">
      <c r="I432" s="35"/>
    </row>
    <row r="433" spans="9:9">
      <c r="I433" s="35"/>
    </row>
    <row r="434" spans="9:9">
      <c r="I434" s="35"/>
    </row>
    <row r="435" spans="9:9">
      <c r="I435" s="35"/>
    </row>
    <row r="436" spans="9:9">
      <c r="I436" s="35"/>
    </row>
    <row r="437" spans="9:9">
      <c r="I437" s="35"/>
    </row>
    <row r="438" spans="9:9">
      <c r="I438" s="35"/>
    </row>
    <row r="439" spans="9:9">
      <c r="I439" s="35"/>
    </row>
    <row r="440" spans="9:9">
      <c r="I440" s="35"/>
    </row>
    <row r="441" spans="9:9">
      <c r="I441" s="35"/>
    </row>
    <row r="442" spans="9:9">
      <c r="I442" s="35"/>
    </row>
    <row r="443" spans="9:9">
      <c r="I443" s="35"/>
    </row>
    <row r="444" spans="9:9">
      <c r="I444" s="35"/>
    </row>
    <row r="445" spans="9:9">
      <c r="I445" s="35"/>
    </row>
    <row r="446" spans="9:9">
      <c r="I446" s="35"/>
    </row>
    <row r="447" spans="9:9">
      <c r="I447" s="35"/>
    </row>
    <row r="448" spans="9:9">
      <c r="I448" s="35"/>
    </row>
    <row r="449" spans="9:9">
      <c r="I449" s="35"/>
    </row>
    <row r="450" spans="9:9">
      <c r="I450" s="35"/>
    </row>
    <row r="451" spans="9:9">
      <c r="I451" s="35"/>
    </row>
    <row r="452" spans="9:9">
      <c r="I452" s="35"/>
    </row>
    <row r="453" spans="9:9">
      <c r="I453" s="35"/>
    </row>
    <row r="454" spans="9:9">
      <c r="I454" s="35"/>
    </row>
    <row r="455" spans="9:9">
      <c r="I455" s="35"/>
    </row>
    <row r="456" spans="9:9">
      <c r="I456" s="35"/>
    </row>
    <row r="457" spans="9:9">
      <c r="I457" s="35"/>
    </row>
    <row r="458" spans="9:9">
      <c r="I458" s="35"/>
    </row>
    <row r="459" spans="9:9">
      <c r="I459" s="35"/>
    </row>
    <row r="460" spans="9:9">
      <c r="I460" s="35"/>
    </row>
    <row r="461" spans="9:9">
      <c r="I461" s="35"/>
    </row>
    <row r="462" spans="9:9">
      <c r="I462" s="35"/>
    </row>
    <row r="463" spans="9:9">
      <c r="I463" s="35"/>
    </row>
    <row r="464" spans="9:9">
      <c r="I464" s="35"/>
    </row>
    <row r="465" spans="9:9">
      <c r="I465" s="35"/>
    </row>
    <row r="466" spans="9:9">
      <c r="I466" s="35"/>
    </row>
    <row r="467" spans="9:9">
      <c r="I467" s="35"/>
    </row>
    <row r="468" spans="9:9">
      <c r="I468" s="35"/>
    </row>
    <row r="469" spans="9:9">
      <c r="I469" s="35"/>
    </row>
    <row r="470" spans="9:9">
      <c r="I470" s="35"/>
    </row>
    <row r="471" spans="9:9">
      <c r="I471" s="35"/>
    </row>
    <row r="472" spans="9:9">
      <c r="I472" s="35"/>
    </row>
    <row r="473" spans="9:9">
      <c r="I473" s="35"/>
    </row>
    <row r="474" spans="9:9">
      <c r="I474" s="35"/>
    </row>
    <row r="475" spans="9:9">
      <c r="I475" s="35"/>
    </row>
    <row r="476" spans="9:9">
      <c r="I476" s="35"/>
    </row>
    <row r="477" spans="9:9">
      <c r="I477" s="35"/>
    </row>
    <row r="478" spans="9:9">
      <c r="I478" s="35"/>
    </row>
    <row r="479" spans="9:9">
      <c r="I479" s="35"/>
    </row>
    <row r="480" spans="9:9">
      <c r="I480" s="35"/>
    </row>
    <row r="481" spans="9:9">
      <c r="I481" s="35"/>
    </row>
    <row r="482" spans="9:9">
      <c r="I482" s="35"/>
    </row>
    <row r="483" spans="9:9">
      <c r="I483" s="35"/>
    </row>
    <row r="484" spans="9:9">
      <c r="I484" s="35"/>
    </row>
    <row r="485" spans="9:9">
      <c r="I485" s="35"/>
    </row>
    <row r="486" spans="9:9">
      <c r="I486" s="35"/>
    </row>
    <row r="487" spans="9:9">
      <c r="I487" s="35"/>
    </row>
    <row r="488" spans="9:9">
      <c r="I488" s="35"/>
    </row>
    <row r="489" spans="9:9">
      <c r="I489" s="35"/>
    </row>
    <row r="490" spans="9:9">
      <c r="I490" s="35"/>
    </row>
    <row r="491" spans="9:9">
      <c r="I491" s="35"/>
    </row>
    <row r="492" spans="9:9">
      <c r="I492" s="35"/>
    </row>
    <row r="493" spans="9:9">
      <c r="I493" s="35"/>
    </row>
    <row r="494" spans="9:9">
      <c r="I494" s="35"/>
    </row>
    <row r="495" spans="9:9">
      <c r="I495" s="35"/>
    </row>
    <row r="496" spans="9:9">
      <c r="I496" s="35"/>
    </row>
    <row r="497" spans="9:9">
      <c r="I497" s="35"/>
    </row>
    <row r="498" spans="9:9">
      <c r="I498" s="35"/>
    </row>
    <row r="499" spans="9:9">
      <c r="I499" s="35"/>
    </row>
    <row r="500" spans="9:9">
      <c r="I500" s="35"/>
    </row>
    <row r="501" spans="9:9">
      <c r="I501" s="35"/>
    </row>
    <row r="502" spans="9:9">
      <c r="I502" s="35"/>
    </row>
    <row r="503" spans="9:9">
      <c r="I503" s="35"/>
    </row>
    <row r="504" spans="9:9">
      <c r="I504" s="35"/>
    </row>
    <row r="505" spans="9:9">
      <c r="I505" s="35"/>
    </row>
    <row r="506" spans="9:9">
      <c r="I506" s="35"/>
    </row>
    <row r="507" spans="9:9">
      <c r="I507" s="35"/>
    </row>
    <row r="508" spans="9:9">
      <c r="I508" s="35"/>
    </row>
    <row r="509" spans="9:9">
      <c r="I509" s="35"/>
    </row>
    <row r="510" spans="9:9">
      <c r="I510" s="35"/>
    </row>
    <row r="511" spans="9:9">
      <c r="I511" s="35"/>
    </row>
    <row r="512" spans="9:9">
      <c r="I512" s="35"/>
    </row>
    <row r="513" spans="9:9">
      <c r="I513" s="35"/>
    </row>
    <row r="514" spans="9:9">
      <c r="I514" s="35"/>
    </row>
    <row r="515" spans="9:9">
      <c r="I515" s="35"/>
    </row>
    <row r="516" spans="9:9">
      <c r="I516" s="35"/>
    </row>
    <row r="517" spans="9:9">
      <c r="I517" s="35"/>
    </row>
    <row r="518" spans="9:9">
      <c r="I518" s="35"/>
    </row>
    <row r="519" spans="9:9">
      <c r="I519" s="35"/>
    </row>
    <row r="520" spans="9:9">
      <c r="I520" s="35"/>
    </row>
    <row r="521" spans="9:9">
      <c r="I521" s="35"/>
    </row>
    <row r="522" spans="9:9">
      <c r="I522" s="35"/>
    </row>
    <row r="523" spans="9:9">
      <c r="I523" s="35"/>
    </row>
    <row r="524" spans="9:9">
      <c r="I524" s="35"/>
    </row>
    <row r="525" spans="9:9">
      <c r="I525" s="35"/>
    </row>
    <row r="526" spans="9:9">
      <c r="I526" s="35"/>
    </row>
    <row r="527" spans="9:9">
      <c r="I527" s="35"/>
    </row>
    <row r="528" spans="9:9">
      <c r="I528" s="35"/>
    </row>
    <row r="529" spans="9:9">
      <c r="I529" s="35"/>
    </row>
    <row r="530" spans="9:9">
      <c r="I530" s="35"/>
    </row>
    <row r="531" spans="9:9">
      <c r="I531" s="35"/>
    </row>
    <row r="532" spans="9:9">
      <c r="I532" s="35"/>
    </row>
    <row r="533" spans="9:9">
      <c r="I533" s="35"/>
    </row>
    <row r="534" spans="9:9">
      <c r="I534" s="35"/>
    </row>
    <row r="535" spans="9:9">
      <c r="I535" s="35"/>
    </row>
    <row r="536" spans="9:9">
      <c r="I536" s="35"/>
    </row>
    <row r="537" spans="9:9">
      <c r="I537" s="35"/>
    </row>
    <row r="538" spans="9:9">
      <c r="I538" s="35"/>
    </row>
    <row r="539" spans="9:9">
      <c r="I539" s="35"/>
    </row>
    <row r="540" spans="9:9">
      <c r="I540" s="35"/>
    </row>
    <row r="541" spans="9:9">
      <c r="I541" s="35"/>
    </row>
    <row r="542" spans="9:9">
      <c r="I542" s="35"/>
    </row>
    <row r="543" spans="9:9">
      <c r="I543" s="35"/>
    </row>
    <row r="544" spans="9:9">
      <c r="I544" s="35"/>
    </row>
    <row r="545" spans="9:9">
      <c r="I545" s="35"/>
    </row>
    <row r="546" spans="9:9">
      <c r="I546" s="35"/>
    </row>
    <row r="547" spans="9:9">
      <c r="I547" s="35"/>
    </row>
    <row r="548" spans="9:9">
      <c r="I548" s="35"/>
    </row>
    <row r="549" spans="9:9">
      <c r="I549" s="35"/>
    </row>
    <row r="550" spans="9:9">
      <c r="I550" s="35"/>
    </row>
    <row r="551" spans="9:9">
      <c r="I551" s="35"/>
    </row>
    <row r="552" spans="9:9">
      <c r="I552" s="35"/>
    </row>
    <row r="553" spans="9:9">
      <c r="I553" s="35"/>
    </row>
    <row r="554" spans="9:9">
      <c r="I554" s="35"/>
    </row>
    <row r="555" spans="9:9">
      <c r="I555" s="35"/>
    </row>
    <row r="556" spans="9:9">
      <c r="I556" s="35"/>
    </row>
    <row r="557" spans="9:9">
      <c r="I557" s="35"/>
    </row>
    <row r="558" spans="9:9">
      <c r="I558" s="35"/>
    </row>
    <row r="559" spans="9:9">
      <c r="I559" s="35"/>
    </row>
    <row r="560" spans="9:9">
      <c r="I560" s="35"/>
    </row>
    <row r="561" spans="9:9">
      <c r="I561" s="35"/>
    </row>
    <row r="562" spans="9:9">
      <c r="I562" s="35"/>
    </row>
    <row r="563" spans="9:9">
      <c r="I563" s="35"/>
    </row>
    <row r="564" spans="9:9">
      <c r="I564" s="35"/>
    </row>
    <row r="565" spans="9:9">
      <c r="I565" s="35"/>
    </row>
    <row r="566" spans="9:9">
      <c r="I566" s="35"/>
    </row>
    <row r="567" spans="9:9">
      <c r="I567" s="35"/>
    </row>
    <row r="568" spans="9:9">
      <c r="I568" s="35"/>
    </row>
    <row r="569" spans="9:9">
      <c r="I569" s="35"/>
    </row>
    <row r="570" spans="9:9">
      <c r="I570" s="35"/>
    </row>
    <row r="571" spans="9:9">
      <c r="I571" s="35"/>
    </row>
    <row r="572" spans="9:9">
      <c r="I572" s="35"/>
    </row>
    <row r="573" spans="9:9">
      <c r="I573" s="35"/>
    </row>
    <row r="574" spans="9:9">
      <c r="I574" s="35"/>
    </row>
    <row r="575" spans="9:9">
      <c r="I575" s="35"/>
    </row>
    <row r="576" spans="9:9">
      <c r="I576" s="35"/>
    </row>
    <row r="577" spans="9:9">
      <c r="I577" s="35"/>
    </row>
    <row r="578" spans="9:9">
      <c r="I578" s="35"/>
    </row>
    <row r="579" spans="9:9">
      <c r="I579" s="35"/>
    </row>
    <row r="580" spans="9:9">
      <c r="I580" s="35"/>
    </row>
    <row r="581" spans="9:9">
      <c r="I581" s="35"/>
    </row>
    <row r="582" spans="9:9">
      <c r="I582" s="35"/>
    </row>
    <row r="583" spans="9:9">
      <c r="I583" s="35"/>
    </row>
    <row r="584" spans="9:9">
      <c r="I584" s="35"/>
    </row>
    <row r="585" spans="9:9">
      <c r="I585" s="35"/>
    </row>
    <row r="586" spans="9:9">
      <c r="I586" s="35"/>
    </row>
    <row r="587" spans="9:9">
      <c r="I587" s="35"/>
    </row>
    <row r="588" spans="9:9">
      <c r="I588" s="35"/>
    </row>
    <row r="589" spans="9:9">
      <c r="I589" s="35"/>
    </row>
    <row r="590" spans="9:9">
      <c r="I590" s="35"/>
    </row>
    <row r="591" spans="9:9">
      <c r="I591" s="35"/>
    </row>
    <row r="592" spans="9:9">
      <c r="I592" s="35"/>
    </row>
    <row r="593" spans="9:9">
      <c r="I593" s="35"/>
    </row>
    <row r="594" spans="9:9">
      <c r="I594" s="35"/>
    </row>
    <row r="595" spans="9:9">
      <c r="I595" s="35"/>
    </row>
    <row r="596" spans="9:9">
      <c r="I596" s="35"/>
    </row>
    <row r="597" spans="9:9">
      <c r="I597" s="35"/>
    </row>
    <row r="598" spans="9:9">
      <c r="I598" s="35"/>
    </row>
    <row r="599" spans="9:9">
      <c r="I599" s="35"/>
    </row>
    <row r="600" spans="9:9">
      <c r="I600" s="35"/>
    </row>
    <row r="601" spans="9:9">
      <c r="I601" s="35"/>
    </row>
    <row r="602" spans="9:9">
      <c r="I602" s="35"/>
    </row>
    <row r="603" spans="9:9">
      <c r="I603" s="35"/>
    </row>
    <row r="604" spans="9:9">
      <c r="I604" s="35"/>
    </row>
    <row r="605" spans="9:9">
      <c r="I605" s="35"/>
    </row>
    <row r="606" spans="9:9">
      <c r="I606" s="35"/>
    </row>
    <row r="607" spans="9:9">
      <c r="I607" s="35"/>
    </row>
    <row r="608" spans="9:9">
      <c r="I608" s="35"/>
    </row>
    <row r="609" spans="9:9">
      <c r="I609" s="35"/>
    </row>
    <row r="610" spans="9:9">
      <c r="I610" s="35"/>
    </row>
    <row r="611" spans="9:9">
      <c r="I611" s="35"/>
    </row>
    <row r="612" spans="9:9">
      <c r="I612" s="35"/>
    </row>
    <row r="613" spans="9:9">
      <c r="I613" s="35"/>
    </row>
    <row r="614" spans="9:9">
      <c r="I614" s="35"/>
    </row>
    <row r="615" spans="9:9">
      <c r="I615" s="35"/>
    </row>
    <row r="616" spans="9:9">
      <c r="I616" s="35"/>
    </row>
    <row r="617" spans="9:9">
      <c r="I617" s="35"/>
    </row>
    <row r="618" spans="9:9">
      <c r="I618" s="35"/>
    </row>
    <row r="619" spans="9:9">
      <c r="I619" s="35"/>
    </row>
    <row r="620" spans="9:9">
      <c r="I620" s="35"/>
    </row>
    <row r="621" spans="9:9">
      <c r="I621" s="35"/>
    </row>
    <row r="622" spans="9:9">
      <c r="I622" s="35"/>
    </row>
    <row r="623" spans="9:9">
      <c r="I623" s="35"/>
    </row>
    <row r="624" spans="9:9">
      <c r="I624" s="35"/>
    </row>
    <row r="625" spans="9:9">
      <c r="I625" s="35"/>
    </row>
    <row r="626" spans="9:9">
      <c r="I626" s="35"/>
    </row>
    <row r="627" spans="9:9">
      <c r="I627" s="35"/>
    </row>
    <row r="628" spans="9:9">
      <c r="I628" s="35"/>
    </row>
    <row r="629" spans="9:9">
      <c r="I629" s="35"/>
    </row>
    <row r="630" spans="9:9">
      <c r="I630" s="35"/>
    </row>
    <row r="631" spans="9:9">
      <c r="I631" s="35"/>
    </row>
    <row r="632" spans="9:9">
      <c r="I632" s="35"/>
    </row>
    <row r="633" spans="9:9">
      <c r="I633" s="35"/>
    </row>
    <row r="634" spans="9:9">
      <c r="I634" s="35"/>
    </row>
    <row r="635" spans="9:9">
      <c r="I635" s="35"/>
    </row>
    <row r="636" spans="9:9">
      <c r="I636" s="35"/>
    </row>
    <row r="637" spans="9:9">
      <c r="I637" s="35"/>
    </row>
    <row r="638" spans="9:9">
      <c r="I638" s="35"/>
    </row>
    <row r="639" spans="9:9">
      <c r="I639" s="35"/>
    </row>
    <row r="640" spans="9:9">
      <c r="I640" s="35"/>
    </row>
    <row r="641" spans="9:9">
      <c r="I641" s="35"/>
    </row>
    <row r="642" spans="9:9">
      <c r="I642" s="35"/>
    </row>
    <row r="643" spans="9:9">
      <c r="I643" s="35"/>
    </row>
    <row r="644" spans="9:9">
      <c r="I644" s="35"/>
    </row>
    <row r="645" spans="9:9">
      <c r="I645" s="35"/>
    </row>
    <row r="646" spans="9:9">
      <c r="I646" s="35"/>
    </row>
    <row r="647" spans="9:9">
      <c r="I647" s="35"/>
    </row>
    <row r="648" spans="9:9">
      <c r="I648" s="35"/>
    </row>
    <row r="649" spans="9:9">
      <c r="I649" s="35"/>
    </row>
    <row r="650" spans="9:9">
      <c r="I650" s="35"/>
    </row>
    <row r="651" spans="9:9">
      <c r="I651" s="35"/>
    </row>
    <row r="652" spans="9:9">
      <c r="I652" s="35"/>
    </row>
    <row r="653" spans="9:9">
      <c r="I653" s="35"/>
    </row>
    <row r="654" spans="9:9">
      <c r="I654" s="35"/>
    </row>
    <row r="655" spans="9:9">
      <c r="I655" s="35"/>
    </row>
    <row r="656" spans="9:9">
      <c r="I656" s="35"/>
    </row>
    <row r="657" spans="9:9">
      <c r="I657" s="35"/>
    </row>
    <row r="658" spans="9:9">
      <c r="I658" s="35"/>
    </row>
    <row r="659" spans="9:9">
      <c r="I659" s="35"/>
    </row>
    <row r="660" spans="9:9">
      <c r="I660" s="35"/>
    </row>
    <row r="661" spans="9:9">
      <c r="I661" s="35"/>
    </row>
    <row r="662" spans="9:9">
      <c r="I662" s="35"/>
    </row>
    <row r="663" spans="9:9">
      <c r="I663" s="35"/>
    </row>
    <row r="664" spans="9:9">
      <c r="I664" s="35"/>
    </row>
    <row r="665" spans="9:9">
      <c r="I665" s="35"/>
    </row>
    <row r="666" spans="9:9">
      <c r="I666" s="35"/>
    </row>
    <row r="667" spans="9:9">
      <c r="I667" s="35"/>
    </row>
    <row r="668" spans="9:9">
      <c r="I668" s="35"/>
    </row>
    <row r="669" spans="9:9">
      <c r="I669" s="35"/>
    </row>
    <row r="670" spans="9:9">
      <c r="I670" s="35"/>
    </row>
    <row r="671" spans="9:9">
      <c r="I671" s="35"/>
    </row>
    <row r="672" spans="9:9">
      <c r="I672" s="35"/>
    </row>
    <row r="673" spans="9:9">
      <c r="I673" s="35"/>
    </row>
    <row r="674" spans="9:9">
      <c r="I674" s="35"/>
    </row>
    <row r="675" spans="9:9">
      <c r="I675" s="35"/>
    </row>
    <row r="676" spans="9:9">
      <c r="I676" s="35"/>
    </row>
    <row r="677" spans="9:9">
      <c r="I677" s="35"/>
    </row>
    <row r="678" spans="9:9">
      <c r="I678" s="35"/>
    </row>
    <row r="679" spans="9:9">
      <c r="I679" s="35"/>
    </row>
    <row r="680" spans="9:9">
      <c r="I680" s="35"/>
    </row>
    <row r="681" spans="9:9">
      <c r="I681" s="35"/>
    </row>
    <row r="682" spans="9:9">
      <c r="I682" s="35"/>
    </row>
    <row r="683" spans="9:9">
      <c r="I683" s="35"/>
    </row>
    <row r="684" spans="9:9">
      <c r="I684" s="35"/>
    </row>
    <row r="685" spans="9:9">
      <c r="I685" s="35"/>
    </row>
    <row r="686" spans="9:9">
      <c r="I686" s="35"/>
    </row>
    <row r="687" spans="9:9">
      <c r="I687" s="35"/>
    </row>
    <row r="688" spans="9:9">
      <c r="I688" s="35"/>
    </row>
    <row r="689" spans="9:9">
      <c r="I689" s="35"/>
    </row>
    <row r="690" spans="9:9">
      <c r="I690" s="35"/>
    </row>
    <row r="691" spans="9:9">
      <c r="I691" s="35"/>
    </row>
    <row r="692" spans="9:9">
      <c r="I692" s="35"/>
    </row>
    <row r="693" spans="9:9">
      <c r="I693" s="35"/>
    </row>
    <row r="694" spans="9:9">
      <c r="I694" s="35"/>
    </row>
    <row r="695" spans="9:9">
      <c r="I695" s="35"/>
    </row>
    <row r="696" spans="9:9">
      <c r="I696" s="35"/>
    </row>
    <row r="697" spans="9:9">
      <c r="I697" s="35"/>
    </row>
    <row r="698" spans="9:9">
      <c r="I698" s="35"/>
    </row>
    <row r="699" spans="9:9">
      <c r="I699" s="35"/>
    </row>
    <row r="700" spans="9:9">
      <c r="I700" s="35"/>
    </row>
    <row r="701" spans="9:9">
      <c r="I701" s="35"/>
    </row>
    <row r="702" spans="9:9">
      <c r="I702" s="35"/>
    </row>
    <row r="703" spans="9:9">
      <c r="I703" s="35"/>
    </row>
    <row r="704" spans="9:9">
      <c r="I704" s="35"/>
    </row>
    <row r="705" spans="9:9">
      <c r="I705" s="35"/>
    </row>
    <row r="706" spans="9:9">
      <c r="I706" s="35"/>
    </row>
    <row r="707" spans="9:9">
      <c r="I707" s="35"/>
    </row>
    <row r="708" spans="9:9">
      <c r="I708" s="35"/>
    </row>
    <row r="709" spans="9:9">
      <c r="I709" s="35"/>
    </row>
    <row r="710" spans="9:9">
      <c r="I710" s="35"/>
    </row>
    <row r="711" spans="9:9">
      <c r="I711" s="35"/>
    </row>
    <row r="712" spans="9:9">
      <c r="I712" s="35"/>
    </row>
    <row r="713" spans="9:9">
      <c r="I713" s="35"/>
    </row>
    <row r="714" spans="9:9">
      <c r="I714" s="35"/>
    </row>
    <row r="715" spans="9:9">
      <c r="I715" s="35"/>
    </row>
    <row r="716" spans="9:9">
      <c r="I716" s="35"/>
    </row>
    <row r="717" spans="9:9">
      <c r="I717" s="35"/>
    </row>
    <row r="718" spans="9:9">
      <c r="I718" s="35"/>
    </row>
    <row r="719" spans="9:9">
      <c r="I719" s="35"/>
    </row>
    <row r="720" spans="9:9">
      <c r="I720" s="35"/>
    </row>
    <row r="721" spans="9:9">
      <c r="I721" s="35"/>
    </row>
    <row r="722" spans="9:9">
      <c r="I722" s="35"/>
    </row>
    <row r="723" spans="9:9">
      <c r="I723" s="35"/>
    </row>
    <row r="724" spans="9:9">
      <c r="I724" s="35"/>
    </row>
    <row r="725" spans="9:9">
      <c r="I725" s="35"/>
    </row>
    <row r="726" spans="9:9">
      <c r="I726" s="35"/>
    </row>
    <row r="727" spans="9:9">
      <c r="I727" s="35"/>
    </row>
    <row r="728" spans="9:9">
      <c r="I728" s="35"/>
    </row>
    <row r="729" spans="9:9">
      <c r="I729" s="35"/>
    </row>
    <row r="730" spans="9:9">
      <c r="I730" s="35"/>
    </row>
    <row r="731" spans="9:9">
      <c r="I731" s="35"/>
    </row>
    <row r="732" spans="9:9">
      <c r="I732" s="35"/>
    </row>
    <row r="733" spans="9:9">
      <c r="I733" s="35"/>
    </row>
    <row r="734" spans="9:9">
      <c r="I734" s="35"/>
    </row>
    <row r="735" spans="9:9">
      <c r="I735" s="35"/>
    </row>
    <row r="736" spans="9:9">
      <c r="I736" s="35"/>
    </row>
    <row r="737" spans="9:9">
      <c r="I737" s="35"/>
    </row>
    <row r="738" spans="9:9">
      <c r="I738" s="35"/>
    </row>
    <row r="739" spans="9:9">
      <c r="I739" s="35"/>
    </row>
    <row r="740" spans="9:9">
      <c r="I740" s="35"/>
    </row>
    <row r="741" spans="9:9">
      <c r="I741" s="35"/>
    </row>
    <row r="742" spans="9:9">
      <c r="I742" s="35"/>
    </row>
    <row r="743" spans="9:9">
      <c r="I743" s="35"/>
    </row>
    <row r="744" spans="9:9">
      <c r="I744" s="35"/>
    </row>
    <row r="745" spans="9:9">
      <c r="I745" s="35"/>
    </row>
    <row r="746" spans="9:9">
      <c r="I746" s="35"/>
    </row>
    <row r="747" spans="9:9">
      <c r="I747" s="35"/>
    </row>
    <row r="748" spans="9:9">
      <c r="I748" s="35"/>
    </row>
    <row r="749" spans="9:9">
      <c r="I749" s="35"/>
    </row>
    <row r="750" spans="9:9">
      <c r="I750" s="35"/>
    </row>
    <row r="751" spans="9:9">
      <c r="I751" s="35"/>
    </row>
    <row r="752" spans="9:9">
      <c r="I752" s="35"/>
    </row>
    <row r="753" spans="9:9">
      <c r="I753" s="35"/>
    </row>
    <row r="754" spans="9:9">
      <c r="I754" s="35"/>
    </row>
    <row r="755" spans="9:9">
      <c r="I755" s="35"/>
    </row>
    <row r="756" spans="9:9">
      <c r="I756" s="35"/>
    </row>
    <row r="757" spans="9:9">
      <c r="I757" s="35"/>
    </row>
    <row r="758" spans="9:9">
      <c r="I758" s="35"/>
    </row>
    <row r="759" spans="9:9">
      <c r="I759" s="35"/>
    </row>
    <row r="760" spans="9:9">
      <c r="I760" s="35"/>
    </row>
    <row r="761" spans="9:9">
      <c r="I761" s="35"/>
    </row>
    <row r="762" spans="9:9">
      <c r="I762" s="35"/>
    </row>
    <row r="763" spans="9:9">
      <c r="I763" s="35"/>
    </row>
    <row r="764" spans="9:9">
      <c r="I764" s="35"/>
    </row>
    <row r="765" spans="9:9">
      <c r="I765" s="35"/>
    </row>
    <row r="766" spans="9:9">
      <c r="I766" s="35"/>
    </row>
    <row r="767" spans="9:9">
      <c r="I767" s="35"/>
    </row>
    <row r="768" spans="9:9">
      <c r="I768" s="35"/>
    </row>
    <row r="769" spans="9:9">
      <c r="I769" s="35"/>
    </row>
    <row r="770" spans="9:9">
      <c r="I770" s="35"/>
    </row>
    <row r="771" spans="9:9">
      <c r="I771" s="35"/>
    </row>
    <row r="772" spans="9:9">
      <c r="I772" s="35"/>
    </row>
    <row r="773" spans="9:9">
      <c r="I773" s="35"/>
    </row>
    <row r="774" spans="9:9">
      <c r="I774" s="35"/>
    </row>
    <row r="775" spans="9:9">
      <c r="I775" s="35"/>
    </row>
    <row r="776" spans="9:9">
      <c r="I776" s="35"/>
    </row>
    <row r="777" spans="9:9">
      <c r="I777" s="35"/>
    </row>
    <row r="778" spans="9:9">
      <c r="I778" s="35"/>
    </row>
    <row r="779" spans="9:9">
      <c r="I779" s="35"/>
    </row>
    <row r="780" spans="9:9">
      <c r="I780" s="35"/>
    </row>
    <row r="781" spans="9:9">
      <c r="I781" s="35"/>
    </row>
    <row r="782" spans="9:9">
      <c r="I782" s="35"/>
    </row>
    <row r="783" spans="9:9">
      <c r="I783" s="35"/>
    </row>
    <row r="784" spans="9:9">
      <c r="I784" s="35"/>
    </row>
    <row r="785" spans="9:9">
      <c r="I785" s="35"/>
    </row>
    <row r="786" spans="9:9">
      <c r="I786" s="35"/>
    </row>
    <row r="787" spans="9:9">
      <c r="I787" s="35"/>
    </row>
    <row r="788" spans="9:9">
      <c r="I788" s="35"/>
    </row>
    <row r="789" spans="9:9">
      <c r="I789" s="35"/>
    </row>
    <row r="790" spans="9:9">
      <c r="I790" s="35"/>
    </row>
    <row r="791" spans="9:9">
      <c r="I791" s="35"/>
    </row>
    <row r="792" spans="9:9">
      <c r="I792" s="35"/>
    </row>
    <row r="793" spans="9:9">
      <c r="I793" s="35"/>
    </row>
    <row r="794" spans="9:9">
      <c r="I794" s="35"/>
    </row>
    <row r="795" spans="9:9">
      <c r="I795" s="35"/>
    </row>
    <row r="796" spans="9:9">
      <c r="I796" s="35"/>
    </row>
    <row r="797" spans="9:9">
      <c r="I797" s="35"/>
    </row>
    <row r="798" spans="9:9">
      <c r="I798" s="35"/>
    </row>
    <row r="799" spans="9:9">
      <c r="I799" s="35"/>
    </row>
    <row r="800" spans="9:9">
      <c r="I800" s="35"/>
    </row>
    <row r="801" spans="9:9">
      <c r="I801" s="35"/>
    </row>
    <row r="802" spans="9:9">
      <c r="I802" s="35"/>
    </row>
    <row r="803" spans="9:9">
      <c r="I803" s="35"/>
    </row>
    <row r="804" spans="9:9">
      <c r="I804" s="35"/>
    </row>
    <row r="805" spans="9:9">
      <c r="I805" s="35"/>
    </row>
    <row r="806" spans="9:9">
      <c r="I806" s="35"/>
    </row>
    <row r="807" spans="9:9">
      <c r="I807" s="35"/>
    </row>
    <row r="808" spans="9:9">
      <c r="I808" s="35"/>
    </row>
    <row r="809" spans="9:9">
      <c r="I809" s="35"/>
    </row>
    <row r="810" spans="9:9">
      <c r="I810" s="35"/>
    </row>
    <row r="811" spans="9:9">
      <c r="I811" s="35"/>
    </row>
    <row r="812" spans="9:9">
      <c r="I812" s="35"/>
    </row>
    <row r="813" spans="9:9">
      <c r="I813" s="35"/>
    </row>
    <row r="814" spans="9:9">
      <c r="I814" s="35"/>
    </row>
    <row r="815" spans="9:9">
      <c r="I815" s="35"/>
    </row>
    <row r="816" spans="9:9">
      <c r="I816" s="35"/>
    </row>
    <row r="817" spans="9:9">
      <c r="I817" s="35"/>
    </row>
    <row r="818" spans="9:9">
      <c r="I818" s="35"/>
    </row>
    <row r="819" spans="9:9">
      <c r="I819" s="35"/>
    </row>
    <row r="820" spans="9:9">
      <c r="I820" s="35"/>
    </row>
    <row r="821" spans="9:9">
      <c r="I821" s="35"/>
    </row>
    <row r="822" spans="9:9">
      <c r="I822" s="35"/>
    </row>
    <row r="823" spans="9:9">
      <c r="I823" s="35"/>
    </row>
    <row r="824" spans="9:9">
      <c r="I824" s="35"/>
    </row>
    <row r="825" spans="9:9">
      <c r="I825" s="35"/>
    </row>
    <row r="826" spans="9:9">
      <c r="I826" s="35"/>
    </row>
    <row r="827" spans="9:9">
      <c r="I827" s="35"/>
    </row>
    <row r="828" spans="9:9">
      <c r="I828" s="35"/>
    </row>
    <row r="829" spans="9:9">
      <c r="I829" s="35"/>
    </row>
    <row r="830" spans="9:9">
      <c r="I830" s="35"/>
    </row>
    <row r="831" spans="9:9">
      <c r="I831" s="35"/>
    </row>
    <row r="832" spans="9:9">
      <c r="I832" s="35"/>
    </row>
    <row r="833" spans="9:9">
      <c r="I833" s="35"/>
    </row>
    <row r="834" spans="9:9">
      <c r="I834" s="35"/>
    </row>
    <row r="835" spans="9:9">
      <c r="I835" s="35"/>
    </row>
    <row r="836" spans="9:9">
      <c r="I836" s="35"/>
    </row>
    <row r="837" spans="9:9">
      <c r="I837" s="35"/>
    </row>
    <row r="838" spans="9:9">
      <c r="I838" s="35"/>
    </row>
    <row r="839" spans="9:9">
      <c r="I839" s="35"/>
    </row>
    <row r="840" spans="9:9">
      <c r="I840" s="35"/>
    </row>
    <row r="841" spans="9:9">
      <c r="I841" s="35"/>
    </row>
    <row r="842" spans="9:9">
      <c r="I842" s="35"/>
    </row>
    <row r="843" spans="9:9">
      <c r="I843" s="35"/>
    </row>
    <row r="844" spans="9:9">
      <c r="I844" s="35"/>
    </row>
    <row r="845" spans="9:9">
      <c r="I845" s="35"/>
    </row>
    <row r="846" spans="9:9">
      <c r="I846" s="35"/>
    </row>
    <row r="847" spans="9:9">
      <c r="I847" s="35"/>
    </row>
    <row r="848" spans="9:9">
      <c r="I848" s="35"/>
    </row>
    <row r="849" spans="9:9">
      <c r="I849" s="35"/>
    </row>
    <row r="850" spans="9:9">
      <c r="I850" s="35"/>
    </row>
    <row r="851" spans="9:9">
      <c r="I851" s="35"/>
    </row>
    <row r="852" spans="9:9">
      <c r="I852" s="35"/>
    </row>
    <row r="853" spans="9:9">
      <c r="I853" s="35"/>
    </row>
    <row r="854" spans="9:9">
      <c r="I854" s="35"/>
    </row>
    <row r="855" spans="9:9">
      <c r="I855" s="35"/>
    </row>
    <row r="856" spans="9:9">
      <c r="I856" s="35"/>
    </row>
    <row r="857" spans="9:9">
      <c r="I857" s="35"/>
    </row>
    <row r="858" spans="9:9">
      <c r="I858" s="35"/>
    </row>
    <row r="859" spans="9:9">
      <c r="I859" s="35"/>
    </row>
    <row r="860" spans="9:9">
      <c r="I860" s="35"/>
    </row>
    <row r="861" spans="9:9">
      <c r="I861" s="35"/>
    </row>
    <row r="862" spans="9:9">
      <c r="I862" s="35"/>
    </row>
    <row r="863" spans="9:9">
      <c r="I863" s="35"/>
    </row>
    <row r="864" spans="9:9">
      <c r="I864" s="35"/>
    </row>
    <row r="865" spans="9:9">
      <c r="I865" s="35"/>
    </row>
    <row r="866" spans="9:9">
      <c r="I866" s="35"/>
    </row>
    <row r="867" spans="9:9">
      <c r="I867" s="35"/>
    </row>
    <row r="868" spans="9:9">
      <c r="I868" s="35"/>
    </row>
    <row r="869" spans="9:9">
      <c r="I869" s="35"/>
    </row>
    <row r="870" spans="9:9">
      <c r="I870" s="35"/>
    </row>
    <row r="871" spans="9:9">
      <c r="I871" s="35"/>
    </row>
    <row r="872" spans="9:9">
      <c r="I872" s="35"/>
    </row>
    <row r="873" spans="9:9">
      <c r="I873" s="35"/>
    </row>
    <row r="874" spans="9:9">
      <c r="I874" s="35"/>
    </row>
    <row r="875" spans="9:9">
      <c r="I875" s="35"/>
    </row>
    <row r="876" spans="9:9">
      <c r="I876" s="35"/>
    </row>
    <row r="877" spans="9:9">
      <c r="I877" s="35"/>
    </row>
    <row r="878" spans="9:9">
      <c r="I878" s="35"/>
    </row>
    <row r="879" spans="9:9">
      <c r="I879" s="35"/>
    </row>
    <row r="880" spans="9:9">
      <c r="I880" s="35"/>
    </row>
    <row r="881" spans="9:9">
      <c r="I881" s="35"/>
    </row>
    <row r="882" spans="9:9">
      <c r="I882" s="35"/>
    </row>
    <row r="883" spans="9:9">
      <c r="I883" s="35"/>
    </row>
    <row r="884" spans="9:9">
      <c r="I884" s="35"/>
    </row>
    <row r="885" spans="9:9">
      <c r="I885" s="35"/>
    </row>
    <row r="886" spans="9:9">
      <c r="I886" s="35"/>
    </row>
    <row r="887" spans="9:9">
      <c r="I887" s="35"/>
    </row>
    <row r="888" spans="9:9">
      <c r="I888" s="35"/>
    </row>
    <row r="889" spans="9:9">
      <c r="I889" s="35"/>
    </row>
    <row r="890" spans="9:9">
      <c r="I890" s="35"/>
    </row>
    <row r="891" spans="9:9">
      <c r="I891" s="35"/>
    </row>
    <row r="892" spans="9:9">
      <c r="I892" s="35"/>
    </row>
    <row r="893" spans="9:9">
      <c r="I893" s="35"/>
    </row>
    <row r="894" spans="9:9">
      <c r="I894" s="35"/>
    </row>
    <row r="895" spans="9:9">
      <c r="I895" s="35"/>
    </row>
    <row r="896" spans="9:9">
      <c r="I896" s="35"/>
    </row>
    <row r="897" spans="9:9">
      <c r="I897" s="35"/>
    </row>
    <row r="898" spans="9:9">
      <c r="I898" s="35"/>
    </row>
    <row r="899" spans="9:9">
      <c r="I899" s="35"/>
    </row>
    <row r="900" spans="9:9">
      <c r="I900" s="35"/>
    </row>
    <row r="901" spans="9:9">
      <c r="I901" s="35"/>
    </row>
    <row r="902" spans="9:9">
      <c r="I902" s="35"/>
    </row>
    <row r="903" spans="9:9">
      <c r="I903" s="35"/>
    </row>
    <row r="904" spans="9:9">
      <c r="I904" s="35"/>
    </row>
    <row r="905" spans="9:9">
      <c r="I905" s="35"/>
    </row>
    <row r="906" spans="9:9">
      <c r="I906" s="35"/>
    </row>
    <row r="907" spans="9:9">
      <c r="I907" s="35"/>
    </row>
    <row r="908" spans="9:9">
      <c r="I908" s="35"/>
    </row>
    <row r="909" spans="9:9">
      <c r="I909" s="35"/>
    </row>
    <row r="910" spans="9:9">
      <c r="I910" s="35"/>
    </row>
    <row r="911" spans="9:9">
      <c r="I911" s="35"/>
    </row>
    <row r="912" spans="9:9">
      <c r="I912" s="35"/>
    </row>
    <row r="913" spans="9:9">
      <c r="I913" s="35"/>
    </row>
    <row r="914" spans="9:9">
      <c r="I914" s="35"/>
    </row>
    <row r="915" spans="9:9">
      <c r="I915" s="35"/>
    </row>
    <row r="916" spans="9:9">
      <c r="I916" s="35"/>
    </row>
    <row r="917" spans="9:9">
      <c r="I917" s="35"/>
    </row>
    <row r="918" spans="9:9">
      <c r="I918" s="35"/>
    </row>
    <row r="919" spans="9:9">
      <c r="I919" s="35"/>
    </row>
    <row r="920" spans="9:9">
      <c r="I920" s="35"/>
    </row>
    <row r="921" spans="9:9">
      <c r="I921" s="35"/>
    </row>
    <row r="922" spans="9:9">
      <c r="I922" s="35"/>
    </row>
    <row r="923" spans="9:9">
      <c r="I923" s="35"/>
    </row>
    <row r="924" spans="9:9">
      <c r="I924" s="35"/>
    </row>
    <row r="925" spans="9:9">
      <c r="I925" s="35"/>
    </row>
    <row r="926" spans="9:9">
      <c r="I926" s="35"/>
    </row>
    <row r="927" spans="9:9">
      <c r="I927" s="35"/>
    </row>
    <row r="928" spans="9:9">
      <c r="I928" s="35"/>
    </row>
    <row r="929" spans="9:9">
      <c r="I929" s="35"/>
    </row>
    <row r="930" spans="9:9">
      <c r="I930" s="35"/>
    </row>
    <row r="931" spans="9:9">
      <c r="I931" s="35"/>
    </row>
    <row r="932" spans="9:9">
      <c r="I932" s="35"/>
    </row>
    <row r="933" spans="9:9">
      <c r="I933" s="35"/>
    </row>
    <row r="934" spans="9:9">
      <c r="I934" s="35"/>
    </row>
    <row r="935" spans="9:9">
      <c r="I935" s="35"/>
    </row>
    <row r="936" spans="9:9">
      <c r="I936" s="35"/>
    </row>
    <row r="937" spans="9:9">
      <c r="I937" s="35"/>
    </row>
    <row r="938" spans="9:9">
      <c r="I938" s="35"/>
    </row>
    <row r="939" spans="9:9">
      <c r="I939" s="35"/>
    </row>
    <row r="940" spans="9:9">
      <c r="I940" s="35"/>
    </row>
    <row r="941" spans="9:9">
      <c r="I941" s="35"/>
    </row>
    <row r="942" spans="9:9">
      <c r="I942" s="35"/>
    </row>
    <row r="943" spans="9:9">
      <c r="I943" s="35"/>
    </row>
    <row r="944" spans="9:9">
      <c r="I944" s="35"/>
    </row>
    <row r="945" spans="9:9">
      <c r="I945" s="35"/>
    </row>
    <row r="946" spans="9:9">
      <c r="I946" s="35"/>
    </row>
    <row r="947" spans="9:9">
      <c r="I947" s="35"/>
    </row>
    <row r="948" spans="9:9">
      <c r="I948" s="35"/>
    </row>
    <row r="949" spans="9:9">
      <c r="I949" s="35"/>
    </row>
    <row r="950" spans="9:9">
      <c r="I950" s="35"/>
    </row>
    <row r="951" spans="9:9">
      <c r="I951" s="35"/>
    </row>
    <row r="952" spans="9:9">
      <c r="I952" s="35"/>
    </row>
    <row r="953" spans="9:9">
      <c r="I953" s="35"/>
    </row>
    <row r="954" spans="9:9">
      <c r="I954" s="35"/>
    </row>
    <row r="955" spans="9:9">
      <c r="I955" s="35"/>
    </row>
    <row r="956" spans="9:9">
      <c r="I956" s="35"/>
    </row>
    <row r="957" spans="9:9">
      <c r="I957" s="35"/>
    </row>
    <row r="958" spans="9:9">
      <c r="I958" s="35"/>
    </row>
    <row r="959" spans="9:9">
      <c r="I959" s="35"/>
    </row>
    <row r="960" spans="9:9">
      <c r="I960" s="35"/>
    </row>
    <row r="961" spans="9:9">
      <c r="I961" s="35"/>
    </row>
    <row r="962" spans="9:9">
      <c r="I962" s="35"/>
    </row>
    <row r="963" spans="9:9">
      <c r="I963" s="35"/>
    </row>
    <row r="964" spans="9:9">
      <c r="I964" s="35"/>
    </row>
    <row r="965" spans="9:9">
      <c r="I965" s="35"/>
    </row>
    <row r="966" spans="9:9">
      <c r="I966" s="35"/>
    </row>
    <row r="967" spans="9:9">
      <c r="I967" s="35"/>
    </row>
  </sheetData>
  <mergeCells count="189">
    <mergeCell ref="F184:I184"/>
    <mergeCell ref="B185:C185"/>
    <mergeCell ref="D185:E185"/>
    <mergeCell ref="F185:I185"/>
    <mergeCell ref="B186:E186"/>
    <mergeCell ref="F186:I186"/>
    <mergeCell ref="F180:I180"/>
    <mergeCell ref="B181:C181"/>
    <mergeCell ref="D181:E181"/>
    <mergeCell ref="F181:I181"/>
    <mergeCell ref="B182:E182"/>
    <mergeCell ref="F182:I182"/>
    <mergeCell ref="C12:E12"/>
    <mergeCell ref="B176:H176"/>
    <mergeCell ref="B177:H177"/>
    <mergeCell ref="B178:H178"/>
    <mergeCell ref="B184:E184"/>
    <mergeCell ref="B180:E180"/>
    <mergeCell ref="C169:E169"/>
    <mergeCell ref="C170:E170"/>
    <mergeCell ref="C171:E171"/>
    <mergeCell ref="C172:E172"/>
    <mergeCell ref="C173:E173"/>
    <mergeCell ref="C163:E163"/>
    <mergeCell ref="C164:E164"/>
    <mergeCell ref="C165:E165"/>
    <mergeCell ref="C166:E166"/>
    <mergeCell ref="C167:E167"/>
    <mergeCell ref="C168:E168"/>
    <mergeCell ref="C157:E157"/>
    <mergeCell ref="C158:E158"/>
    <mergeCell ref="C159:E159"/>
    <mergeCell ref="C160:E160"/>
    <mergeCell ref="C161:E161"/>
    <mergeCell ref="C162:E162"/>
    <mergeCell ref="C151:E151"/>
    <mergeCell ref="C152:E152"/>
    <mergeCell ref="C153:E153"/>
    <mergeCell ref="C154:E154"/>
    <mergeCell ref="C155:E155"/>
    <mergeCell ref="C156:E156"/>
    <mergeCell ref="C145:E145"/>
    <mergeCell ref="C146:E146"/>
    <mergeCell ref="C147:E147"/>
    <mergeCell ref="C148:E148"/>
    <mergeCell ref="C149:E149"/>
    <mergeCell ref="C150:E150"/>
    <mergeCell ref="C139:E139"/>
    <mergeCell ref="C140:E140"/>
    <mergeCell ref="C141:E141"/>
    <mergeCell ref="C142:E142"/>
    <mergeCell ref="C143:E143"/>
    <mergeCell ref="C144:E144"/>
    <mergeCell ref="C133:E133"/>
    <mergeCell ref="C134:E134"/>
    <mergeCell ref="C135:E135"/>
    <mergeCell ref="C136:E136"/>
    <mergeCell ref="C137:E137"/>
    <mergeCell ref="C138:E138"/>
    <mergeCell ref="C127:E127"/>
    <mergeCell ref="C128:E128"/>
    <mergeCell ref="C129:E129"/>
    <mergeCell ref="C130:E130"/>
    <mergeCell ref="C131:E131"/>
    <mergeCell ref="C132:E132"/>
    <mergeCell ref="C121:E121"/>
    <mergeCell ref="C122:E122"/>
    <mergeCell ref="C123:E123"/>
    <mergeCell ref="C124:E124"/>
    <mergeCell ref="C125:E125"/>
    <mergeCell ref="C126:E126"/>
    <mergeCell ref="C115:E115"/>
    <mergeCell ref="C116:E116"/>
    <mergeCell ref="C117:E117"/>
    <mergeCell ref="C118:E118"/>
    <mergeCell ref="C119:E119"/>
    <mergeCell ref="C120:E120"/>
    <mergeCell ref="C109:E109"/>
    <mergeCell ref="C110:E110"/>
    <mergeCell ref="C111:E111"/>
    <mergeCell ref="C112:E112"/>
    <mergeCell ref="C113:E113"/>
    <mergeCell ref="C114:E114"/>
    <mergeCell ref="C103:E103"/>
    <mergeCell ref="C104:E104"/>
    <mergeCell ref="C105:E105"/>
    <mergeCell ref="C106:E106"/>
    <mergeCell ref="C107:E107"/>
    <mergeCell ref="C108:E108"/>
    <mergeCell ref="C97:E97"/>
    <mergeCell ref="C98:E98"/>
    <mergeCell ref="C99:E99"/>
    <mergeCell ref="C100:E100"/>
    <mergeCell ref="C101:E101"/>
    <mergeCell ref="C102:E102"/>
    <mergeCell ref="C91:E91"/>
    <mergeCell ref="C92:E92"/>
    <mergeCell ref="C93:E93"/>
    <mergeCell ref="C94:E94"/>
    <mergeCell ref="C95:E95"/>
    <mergeCell ref="C96:E96"/>
    <mergeCell ref="C85:E85"/>
    <mergeCell ref="C86:E86"/>
    <mergeCell ref="C87:E87"/>
    <mergeCell ref="C88:E88"/>
    <mergeCell ref="C89:E89"/>
    <mergeCell ref="C90:E90"/>
    <mergeCell ref="C79:E79"/>
    <mergeCell ref="C80:E80"/>
    <mergeCell ref="C82:E82"/>
    <mergeCell ref="C83:E83"/>
    <mergeCell ref="C84:E84"/>
    <mergeCell ref="C73:E73"/>
    <mergeCell ref="C74:E74"/>
    <mergeCell ref="C75:E75"/>
    <mergeCell ref="C76:E76"/>
    <mergeCell ref="C77:E77"/>
    <mergeCell ref="C78:E78"/>
    <mergeCell ref="C67:E67"/>
    <mergeCell ref="C68:E68"/>
    <mergeCell ref="C69:E69"/>
    <mergeCell ref="C71:E71"/>
    <mergeCell ref="C72:E72"/>
    <mergeCell ref="C61:E61"/>
    <mergeCell ref="C62:E62"/>
    <mergeCell ref="C63:E63"/>
    <mergeCell ref="C64:E64"/>
    <mergeCell ref="C65:E65"/>
    <mergeCell ref="C66:E66"/>
    <mergeCell ref="C55:E55"/>
    <mergeCell ref="C56:E56"/>
    <mergeCell ref="C57:E57"/>
    <mergeCell ref="C58:E58"/>
    <mergeCell ref="C59:E59"/>
    <mergeCell ref="C60:E60"/>
    <mergeCell ref="C49:E49"/>
    <mergeCell ref="C50:E50"/>
    <mergeCell ref="C51:E51"/>
    <mergeCell ref="C52:E52"/>
    <mergeCell ref="C53:E53"/>
    <mergeCell ref="C54:E54"/>
    <mergeCell ref="C43:E43"/>
    <mergeCell ref="C44:E44"/>
    <mergeCell ref="C45:E45"/>
    <mergeCell ref="C46:E46"/>
    <mergeCell ref="C47:E47"/>
    <mergeCell ref="C48:E48"/>
    <mergeCell ref="C37:E37"/>
    <mergeCell ref="C38:E38"/>
    <mergeCell ref="C39:E39"/>
    <mergeCell ref="C40:E40"/>
    <mergeCell ref="C41:E41"/>
    <mergeCell ref="C42:E42"/>
    <mergeCell ref="C31:E31"/>
    <mergeCell ref="C32:E32"/>
    <mergeCell ref="C33:E33"/>
    <mergeCell ref="C34:E34"/>
    <mergeCell ref="C35:E35"/>
    <mergeCell ref="C36:E36"/>
    <mergeCell ref="C25:E25"/>
    <mergeCell ref="C26:E26"/>
    <mergeCell ref="C27:E27"/>
    <mergeCell ref="C28:E28"/>
    <mergeCell ref="C29:E29"/>
    <mergeCell ref="C30:E30"/>
    <mergeCell ref="C174:E174"/>
    <mergeCell ref="B7:E7"/>
    <mergeCell ref="F7:I7"/>
    <mergeCell ref="B8:G8"/>
    <mergeCell ref="B9:G9"/>
    <mergeCell ref="C11:E11"/>
    <mergeCell ref="B1:C4"/>
    <mergeCell ref="D1:G4"/>
    <mergeCell ref="H1:I1"/>
    <mergeCell ref="H2:I2"/>
    <mergeCell ref="B6:E6"/>
    <mergeCell ref="F6:I6"/>
    <mergeCell ref="C19:E19"/>
    <mergeCell ref="C20:E20"/>
    <mergeCell ref="C21:E21"/>
    <mergeCell ref="C22:E22"/>
    <mergeCell ref="C23:E23"/>
    <mergeCell ref="C24:E24"/>
    <mergeCell ref="C13:E13"/>
    <mergeCell ref="C14:E14"/>
    <mergeCell ref="C15:E15"/>
    <mergeCell ref="C16:E16"/>
    <mergeCell ref="C17:E17"/>
    <mergeCell ref="C18:E18"/>
  </mergeCells>
  <pageMargins left="0.33" right="0.2" top="0.41" bottom="0.35" header="0.21" footer="0.22"/>
  <pageSetup paperSize="9" orientation="portrait" verticalDpi="599" r:id="rId1"/>
  <drawing r:id="rId2"/>
  <legacyDrawing r:id="rId3"/>
  <oleObjects>
    <oleObject progId="Figura do Microsoft Photo Editor 3.0" shapeId="4097" r:id="rId4"/>
  </oleObjects>
</worksheet>
</file>

<file path=xl/worksheets/sheet2.xml><?xml version="1.0" encoding="utf-8"?>
<worksheet xmlns="http://schemas.openxmlformats.org/spreadsheetml/2006/main" xmlns:r="http://schemas.openxmlformats.org/officeDocument/2006/relationships">
  <dimension ref="A1:H408"/>
  <sheetViews>
    <sheetView topLeftCell="A358" workbookViewId="0">
      <selection activeCell="A390" sqref="A390:XFD392"/>
    </sheetView>
  </sheetViews>
  <sheetFormatPr defaultColWidth="8" defaultRowHeight="12.75"/>
  <cols>
    <col min="1" max="1" width="11.140625" style="224" customWidth="1"/>
    <col min="2" max="2" width="7.28515625" style="224" customWidth="1"/>
    <col min="3" max="3" width="5.7109375" style="224" customWidth="1"/>
    <col min="4" max="4" width="32" style="224" customWidth="1"/>
    <col min="5" max="5" width="5.5703125" style="225" customWidth="1"/>
    <col min="6" max="6" width="8.85546875" style="224" customWidth="1"/>
    <col min="7" max="7" width="10.42578125" style="224" customWidth="1"/>
    <col min="8" max="8" width="10.140625" style="224" bestFit="1" customWidth="1"/>
    <col min="9" max="247" width="8" style="224"/>
    <col min="248" max="248" width="14.42578125" style="224" customWidth="1"/>
    <col min="249" max="249" width="7.28515625" style="224" customWidth="1"/>
    <col min="250" max="250" width="5.7109375" style="224" customWidth="1"/>
    <col min="251" max="251" width="35" style="224" customWidth="1"/>
    <col min="252" max="252" width="5.5703125" style="224" customWidth="1"/>
    <col min="253" max="253" width="8.85546875" style="224" customWidth="1"/>
    <col min="254" max="254" width="10.42578125" style="224" bestFit="1" customWidth="1"/>
    <col min="255" max="255" width="10.140625" style="224" bestFit="1" customWidth="1"/>
    <col min="256" max="256" width="13.85546875" style="224" customWidth="1"/>
    <col min="257" max="257" width="16.7109375" style="224" customWidth="1"/>
    <col min="258" max="260" width="7.7109375" style="224" customWidth="1"/>
    <col min="261" max="261" width="9.42578125" style="224" customWidth="1"/>
    <col min="262" max="503" width="8" style="224"/>
    <col min="504" max="504" width="14.42578125" style="224" customWidth="1"/>
    <col min="505" max="505" width="7.28515625" style="224" customWidth="1"/>
    <col min="506" max="506" width="5.7109375" style="224" customWidth="1"/>
    <col min="507" max="507" width="35" style="224" customWidth="1"/>
    <col min="508" max="508" width="5.5703125" style="224" customWidth="1"/>
    <col min="509" max="509" width="8.85546875" style="224" customWidth="1"/>
    <col min="510" max="510" width="10.42578125" style="224" bestFit="1" customWidth="1"/>
    <col min="511" max="511" width="10.140625" style="224" bestFit="1" customWidth="1"/>
    <col min="512" max="512" width="13.85546875" style="224" customWidth="1"/>
    <col min="513" max="513" width="16.7109375" style="224" customWidth="1"/>
    <col min="514" max="516" width="7.7109375" style="224" customWidth="1"/>
    <col min="517" max="517" width="9.42578125" style="224" customWidth="1"/>
    <col min="518" max="759" width="8" style="224"/>
    <col min="760" max="760" width="14.42578125" style="224" customWidth="1"/>
    <col min="761" max="761" width="7.28515625" style="224" customWidth="1"/>
    <col min="762" max="762" width="5.7109375" style="224" customWidth="1"/>
    <col min="763" max="763" width="35" style="224" customWidth="1"/>
    <col min="764" max="764" width="5.5703125" style="224" customWidth="1"/>
    <col min="765" max="765" width="8.85546875" style="224" customWidth="1"/>
    <col min="766" max="766" width="10.42578125" style="224" bestFit="1" customWidth="1"/>
    <col min="767" max="767" width="10.140625" style="224" bestFit="1" customWidth="1"/>
    <col min="768" max="768" width="13.85546875" style="224" customWidth="1"/>
    <col min="769" max="769" width="16.7109375" style="224" customWidth="1"/>
    <col min="770" max="772" width="7.7109375" style="224" customWidth="1"/>
    <col min="773" max="773" width="9.42578125" style="224" customWidth="1"/>
    <col min="774" max="1015" width="8" style="224"/>
    <col min="1016" max="1016" width="14.42578125" style="224" customWidth="1"/>
    <col min="1017" max="1017" width="7.28515625" style="224" customWidth="1"/>
    <col min="1018" max="1018" width="5.7109375" style="224" customWidth="1"/>
    <col min="1019" max="1019" width="35" style="224" customWidth="1"/>
    <col min="1020" max="1020" width="5.5703125" style="224" customWidth="1"/>
    <col min="1021" max="1021" width="8.85546875" style="224" customWidth="1"/>
    <col min="1022" max="1022" width="10.42578125" style="224" bestFit="1" customWidth="1"/>
    <col min="1023" max="1023" width="10.140625" style="224" bestFit="1" customWidth="1"/>
    <col min="1024" max="1024" width="13.85546875" style="224" customWidth="1"/>
    <col min="1025" max="1025" width="16.7109375" style="224" customWidth="1"/>
    <col min="1026" max="1028" width="7.7109375" style="224" customWidth="1"/>
    <col min="1029" max="1029" width="9.42578125" style="224" customWidth="1"/>
    <col min="1030" max="1271" width="8" style="224"/>
    <col min="1272" max="1272" width="14.42578125" style="224" customWidth="1"/>
    <col min="1273" max="1273" width="7.28515625" style="224" customWidth="1"/>
    <col min="1274" max="1274" width="5.7109375" style="224" customWidth="1"/>
    <col min="1275" max="1275" width="35" style="224" customWidth="1"/>
    <col min="1276" max="1276" width="5.5703125" style="224" customWidth="1"/>
    <col min="1277" max="1277" width="8.85546875" style="224" customWidth="1"/>
    <col min="1278" max="1278" width="10.42578125" style="224" bestFit="1" customWidth="1"/>
    <col min="1279" max="1279" width="10.140625" style="224" bestFit="1" customWidth="1"/>
    <col min="1280" max="1280" width="13.85546875" style="224" customWidth="1"/>
    <col min="1281" max="1281" width="16.7109375" style="224" customWidth="1"/>
    <col min="1282" max="1284" width="7.7109375" style="224" customWidth="1"/>
    <col min="1285" max="1285" width="9.42578125" style="224" customWidth="1"/>
    <col min="1286" max="1527" width="8" style="224"/>
    <col min="1528" max="1528" width="14.42578125" style="224" customWidth="1"/>
    <col min="1529" max="1529" width="7.28515625" style="224" customWidth="1"/>
    <col min="1530" max="1530" width="5.7109375" style="224" customWidth="1"/>
    <col min="1531" max="1531" width="35" style="224" customWidth="1"/>
    <col min="1532" max="1532" width="5.5703125" style="224" customWidth="1"/>
    <col min="1533" max="1533" width="8.85546875" style="224" customWidth="1"/>
    <col min="1534" max="1534" width="10.42578125" style="224" bestFit="1" customWidth="1"/>
    <col min="1535" max="1535" width="10.140625" style="224" bestFit="1" customWidth="1"/>
    <col min="1536" max="1536" width="13.85546875" style="224" customWidth="1"/>
    <col min="1537" max="1537" width="16.7109375" style="224" customWidth="1"/>
    <col min="1538" max="1540" width="7.7109375" style="224" customWidth="1"/>
    <col min="1541" max="1541" width="9.42578125" style="224" customWidth="1"/>
    <col min="1542" max="1783" width="8" style="224"/>
    <col min="1784" max="1784" width="14.42578125" style="224" customWidth="1"/>
    <col min="1785" max="1785" width="7.28515625" style="224" customWidth="1"/>
    <col min="1786" max="1786" width="5.7109375" style="224" customWidth="1"/>
    <col min="1787" max="1787" width="35" style="224" customWidth="1"/>
    <col min="1788" max="1788" width="5.5703125" style="224" customWidth="1"/>
    <col min="1789" max="1789" width="8.85546875" style="224" customWidth="1"/>
    <col min="1790" max="1790" width="10.42578125" style="224" bestFit="1" customWidth="1"/>
    <col min="1791" max="1791" width="10.140625" style="224" bestFit="1" customWidth="1"/>
    <col min="1792" max="1792" width="13.85546875" style="224" customWidth="1"/>
    <col min="1793" max="1793" width="16.7109375" style="224" customWidth="1"/>
    <col min="1794" max="1796" width="7.7109375" style="224" customWidth="1"/>
    <col min="1797" max="1797" width="9.42578125" style="224" customWidth="1"/>
    <col min="1798" max="2039" width="8" style="224"/>
    <col min="2040" max="2040" width="14.42578125" style="224" customWidth="1"/>
    <col min="2041" max="2041" width="7.28515625" style="224" customWidth="1"/>
    <col min="2042" max="2042" width="5.7109375" style="224" customWidth="1"/>
    <col min="2043" max="2043" width="35" style="224" customWidth="1"/>
    <col min="2044" max="2044" width="5.5703125" style="224" customWidth="1"/>
    <col min="2045" max="2045" width="8.85546875" style="224" customWidth="1"/>
    <col min="2046" max="2046" width="10.42578125" style="224" bestFit="1" customWidth="1"/>
    <col min="2047" max="2047" width="10.140625" style="224" bestFit="1" customWidth="1"/>
    <col min="2048" max="2048" width="13.85546875" style="224" customWidth="1"/>
    <col min="2049" max="2049" width="16.7109375" style="224" customWidth="1"/>
    <col min="2050" max="2052" width="7.7109375" style="224" customWidth="1"/>
    <col min="2053" max="2053" width="9.42578125" style="224" customWidth="1"/>
    <col min="2054" max="2295" width="8" style="224"/>
    <col min="2296" max="2296" width="14.42578125" style="224" customWidth="1"/>
    <col min="2297" max="2297" width="7.28515625" style="224" customWidth="1"/>
    <col min="2298" max="2298" width="5.7109375" style="224" customWidth="1"/>
    <col min="2299" max="2299" width="35" style="224" customWidth="1"/>
    <col min="2300" max="2300" width="5.5703125" style="224" customWidth="1"/>
    <col min="2301" max="2301" width="8.85546875" style="224" customWidth="1"/>
    <col min="2302" max="2302" width="10.42578125" style="224" bestFit="1" customWidth="1"/>
    <col min="2303" max="2303" width="10.140625" style="224" bestFit="1" customWidth="1"/>
    <col min="2304" max="2304" width="13.85546875" style="224" customWidth="1"/>
    <col min="2305" max="2305" width="16.7109375" style="224" customWidth="1"/>
    <col min="2306" max="2308" width="7.7109375" style="224" customWidth="1"/>
    <col min="2309" max="2309" width="9.42578125" style="224" customWidth="1"/>
    <col min="2310" max="2551" width="8" style="224"/>
    <col min="2552" max="2552" width="14.42578125" style="224" customWidth="1"/>
    <col min="2553" max="2553" width="7.28515625" style="224" customWidth="1"/>
    <col min="2554" max="2554" width="5.7109375" style="224" customWidth="1"/>
    <col min="2555" max="2555" width="35" style="224" customWidth="1"/>
    <col min="2556" max="2556" width="5.5703125" style="224" customWidth="1"/>
    <col min="2557" max="2557" width="8.85546875" style="224" customWidth="1"/>
    <col min="2558" max="2558" width="10.42578125" style="224" bestFit="1" customWidth="1"/>
    <col min="2559" max="2559" width="10.140625" style="224" bestFit="1" customWidth="1"/>
    <col min="2560" max="2560" width="13.85546875" style="224" customWidth="1"/>
    <col min="2561" max="2561" width="16.7109375" style="224" customWidth="1"/>
    <col min="2562" max="2564" width="7.7109375" style="224" customWidth="1"/>
    <col min="2565" max="2565" width="9.42578125" style="224" customWidth="1"/>
    <col min="2566" max="2807" width="8" style="224"/>
    <col min="2808" max="2808" width="14.42578125" style="224" customWidth="1"/>
    <col min="2809" max="2809" width="7.28515625" style="224" customWidth="1"/>
    <col min="2810" max="2810" width="5.7109375" style="224" customWidth="1"/>
    <col min="2811" max="2811" width="35" style="224" customWidth="1"/>
    <col min="2812" max="2812" width="5.5703125" style="224" customWidth="1"/>
    <col min="2813" max="2813" width="8.85546875" style="224" customWidth="1"/>
    <col min="2814" max="2814" width="10.42578125" style="224" bestFit="1" customWidth="1"/>
    <col min="2815" max="2815" width="10.140625" style="224" bestFit="1" customWidth="1"/>
    <col min="2816" max="2816" width="13.85546875" style="224" customWidth="1"/>
    <col min="2817" max="2817" width="16.7109375" style="224" customWidth="1"/>
    <col min="2818" max="2820" width="7.7109375" style="224" customWidth="1"/>
    <col min="2821" max="2821" width="9.42578125" style="224" customWidth="1"/>
    <col min="2822" max="3063" width="8" style="224"/>
    <col min="3064" max="3064" width="14.42578125" style="224" customWidth="1"/>
    <col min="3065" max="3065" width="7.28515625" style="224" customWidth="1"/>
    <col min="3066" max="3066" width="5.7109375" style="224" customWidth="1"/>
    <col min="3067" max="3067" width="35" style="224" customWidth="1"/>
    <col min="3068" max="3068" width="5.5703125" style="224" customWidth="1"/>
    <col min="3069" max="3069" width="8.85546875" style="224" customWidth="1"/>
    <col min="3070" max="3070" width="10.42578125" style="224" bestFit="1" customWidth="1"/>
    <col min="3071" max="3071" width="10.140625" style="224" bestFit="1" customWidth="1"/>
    <col min="3072" max="3072" width="13.85546875" style="224" customWidth="1"/>
    <col min="3073" max="3073" width="16.7109375" style="224" customWidth="1"/>
    <col min="3074" max="3076" width="7.7109375" style="224" customWidth="1"/>
    <col min="3077" max="3077" width="9.42578125" style="224" customWidth="1"/>
    <col min="3078" max="3319" width="8" style="224"/>
    <col min="3320" max="3320" width="14.42578125" style="224" customWidth="1"/>
    <col min="3321" max="3321" width="7.28515625" style="224" customWidth="1"/>
    <col min="3322" max="3322" width="5.7109375" style="224" customWidth="1"/>
    <col min="3323" max="3323" width="35" style="224" customWidth="1"/>
    <col min="3324" max="3324" width="5.5703125" style="224" customWidth="1"/>
    <col min="3325" max="3325" width="8.85546875" style="224" customWidth="1"/>
    <col min="3326" max="3326" width="10.42578125" style="224" bestFit="1" customWidth="1"/>
    <col min="3327" max="3327" width="10.140625" style="224" bestFit="1" customWidth="1"/>
    <col min="3328" max="3328" width="13.85546875" style="224" customWidth="1"/>
    <col min="3329" max="3329" width="16.7109375" style="224" customWidth="1"/>
    <col min="3330" max="3332" width="7.7109375" style="224" customWidth="1"/>
    <col min="3333" max="3333" width="9.42578125" style="224" customWidth="1"/>
    <col min="3334" max="3575" width="8" style="224"/>
    <col min="3576" max="3576" width="14.42578125" style="224" customWidth="1"/>
    <col min="3577" max="3577" width="7.28515625" style="224" customWidth="1"/>
    <col min="3578" max="3578" width="5.7109375" style="224" customWidth="1"/>
    <col min="3579" max="3579" width="35" style="224" customWidth="1"/>
    <col min="3580" max="3580" width="5.5703125" style="224" customWidth="1"/>
    <col min="3581" max="3581" width="8.85546875" style="224" customWidth="1"/>
    <col min="3582" max="3582" width="10.42578125" style="224" bestFit="1" customWidth="1"/>
    <col min="3583" max="3583" width="10.140625" style="224" bestFit="1" customWidth="1"/>
    <col min="3584" max="3584" width="13.85546875" style="224" customWidth="1"/>
    <col min="3585" max="3585" width="16.7109375" style="224" customWidth="1"/>
    <col min="3586" max="3588" width="7.7109375" style="224" customWidth="1"/>
    <col min="3589" max="3589" width="9.42578125" style="224" customWidth="1"/>
    <col min="3590" max="3831" width="8" style="224"/>
    <col min="3832" max="3832" width="14.42578125" style="224" customWidth="1"/>
    <col min="3833" max="3833" width="7.28515625" style="224" customWidth="1"/>
    <col min="3834" max="3834" width="5.7109375" style="224" customWidth="1"/>
    <col min="3835" max="3835" width="35" style="224" customWidth="1"/>
    <col min="3836" max="3836" width="5.5703125" style="224" customWidth="1"/>
    <col min="3837" max="3837" width="8.85546875" style="224" customWidth="1"/>
    <col min="3838" max="3838" width="10.42578125" style="224" bestFit="1" customWidth="1"/>
    <col min="3839" max="3839" width="10.140625" style="224" bestFit="1" customWidth="1"/>
    <col min="3840" max="3840" width="13.85546875" style="224" customWidth="1"/>
    <col min="3841" max="3841" width="16.7109375" style="224" customWidth="1"/>
    <col min="3842" max="3844" width="7.7109375" style="224" customWidth="1"/>
    <col min="3845" max="3845" width="9.42578125" style="224" customWidth="1"/>
    <col min="3846" max="4087" width="8" style="224"/>
    <col min="4088" max="4088" width="14.42578125" style="224" customWidth="1"/>
    <col min="4089" max="4089" width="7.28515625" style="224" customWidth="1"/>
    <col min="4090" max="4090" width="5.7109375" style="224" customWidth="1"/>
    <col min="4091" max="4091" width="35" style="224" customWidth="1"/>
    <col min="4092" max="4092" width="5.5703125" style="224" customWidth="1"/>
    <col min="4093" max="4093" width="8.85546875" style="224" customWidth="1"/>
    <col min="4094" max="4094" width="10.42578125" style="224" bestFit="1" customWidth="1"/>
    <col min="4095" max="4095" width="10.140625" style="224" bestFit="1" customWidth="1"/>
    <col min="4096" max="4096" width="13.85546875" style="224" customWidth="1"/>
    <col min="4097" max="4097" width="16.7109375" style="224" customWidth="1"/>
    <col min="4098" max="4100" width="7.7109375" style="224" customWidth="1"/>
    <col min="4101" max="4101" width="9.42578125" style="224" customWidth="1"/>
    <col min="4102" max="4343" width="8" style="224"/>
    <col min="4344" max="4344" width="14.42578125" style="224" customWidth="1"/>
    <col min="4345" max="4345" width="7.28515625" style="224" customWidth="1"/>
    <col min="4346" max="4346" width="5.7109375" style="224" customWidth="1"/>
    <col min="4347" max="4347" width="35" style="224" customWidth="1"/>
    <col min="4348" max="4348" width="5.5703125" style="224" customWidth="1"/>
    <col min="4349" max="4349" width="8.85546875" style="224" customWidth="1"/>
    <col min="4350" max="4350" width="10.42578125" style="224" bestFit="1" customWidth="1"/>
    <col min="4351" max="4351" width="10.140625" style="224" bestFit="1" customWidth="1"/>
    <col min="4352" max="4352" width="13.85546875" style="224" customWidth="1"/>
    <col min="4353" max="4353" width="16.7109375" style="224" customWidth="1"/>
    <col min="4354" max="4356" width="7.7109375" style="224" customWidth="1"/>
    <col min="4357" max="4357" width="9.42578125" style="224" customWidth="1"/>
    <col min="4358" max="4599" width="8" style="224"/>
    <col min="4600" max="4600" width="14.42578125" style="224" customWidth="1"/>
    <col min="4601" max="4601" width="7.28515625" style="224" customWidth="1"/>
    <col min="4602" max="4602" width="5.7109375" style="224" customWidth="1"/>
    <col min="4603" max="4603" width="35" style="224" customWidth="1"/>
    <col min="4604" max="4604" width="5.5703125" style="224" customWidth="1"/>
    <col min="4605" max="4605" width="8.85546875" style="224" customWidth="1"/>
    <col min="4606" max="4606" width="10.42578125" style="224" bestFit="1" customWidth="1"/>
    <col min="4607" max="4607" width="10.140625" style="224" bestFit="1" customWidth="1"/>
    <col min="4608" max="4608" width="13.85546875" style="224" customWidth="1"/>
    <col min="4609" max="4609" width="16.7109375" style="224" customWidth="1"/>
    <col min="4610" max="4612" width="7.7109375" style="224" customWidth="1"/>
    <col min="4613" max="4613" width="9.42578125" style="224" customWidth="1"/>
    <col min="4614" max="4855" width="8" style="224"/>
    <col min="4856" max="4856" width="14.42578125" style="224" customWidth="1"/>
    <col min="4857" max="4857" width="7.28515625" style="224" customWidth="1"/>
    <col min="4858" max="4858" width="5.7109375" style="224" customWidth="1"/>
    <col min="4859" max="4859" width="35" style="224" customWidth="1"/>
    <col min="4860" max="4860" width="5.5703125" style="224" customWidth="1"/>
    <col min="4861" max="4861" width="8.85546875" style="224" customWidth="1"/>
    <col min="4862" max="4862" width="10.42578125" style="224" bestFit="1" customWidth="1"/>
    <col min="4863" max="4863" width="10.140625" style="224" bestFit="1" customWidth="1"/>
    <col min="4864" max="4864" width="13.85546875" style="224" customWidth="1"/>
    <col min="4865" max="4865" width="16.7109375" style="224" customWidth="1"/>
    <col min="4866" max="4868" width="7.7109375" style="224" customWidth="1"/>
    <col min="4869" max="4869" width="9.42578125" style="224" customWidth="1"/>
    <col min="4870" max="5111" width="8" style="224"/>
    <col min="5112" max="5112" width="14.42578125" style="224" customWidth="1"/>
    <col min="5113" max="5113" width="7.28515625" style="224" customWidth="1"/>
    <col min="5114" max="5114" width="5.7109375" style="224" customWidth="1"/>
    <col min="5115" max="5115" width="35" style="224" customWidth="1"/>
    <col min="5116" max="5116" width="5.5703125" style="224" customWidth="1"/>
    <col min="5117" max="5117" width="8.85546875" style="224" customWidth="1"/>
    <col min="5118" max="5118" width="10.42578125" style="224" bestFit="1" customWidth="1"/>
    <col min="5119" max="5119" width="10.140625" style="224" bestFit="1" customWidth="1"/>
    <col min="5120" max="5120" width="13.85546875" style="224" customWidth="1"/>
    <col min="5121" max="5121" width="16.7109375" style="224" customWidth="1"/>
    <col min="5122" max="5124" width="7.7109375" style="224" customWidth="1"/>
    <col min="5125" max="5125" width="9.42578125" style="224" customWidth="1"/>
    <col min="5126" max="5367" width="8" style="224"/>
    <col min="5368" max="5368" width="14.42578125" style="224" customWidth="1"/>
    <col min="5369" max="5369" width="7.28515625" style="224" customWidth="1"/>
    <col min="5370" max="5370" width="5.7109375" style="224" customWidth="1"/>
    <col min="5371" max="5371" width="35" style="224" customWidth="1"/>
    <col min="5372" max="5372" width="5.5703125" style="224" customWidth="1"/>
    <col min="5373" max="5373" width="8.85546875" style="224" customWidth="1"/>
    <col min="5374" max="5374" width="10.42578125" style="224" bestFit="1" customWidth="1"/>
    <col min="5375" max="5375" width="10.140625" style="224" bestFit="1" customWidth="1"/>
    <col min="5376" max="5376" width="13.85546875" style="224" customWidth="1"/>
    <col min="5377" max="5377" width="16.7109375" style="224" customWidth="1"/>
    <col min="5378" max="5380" width="7.7109375" style="224" customWidth="1"/>
    <col min="5381" max="5381" width="9.42578125" style="224" customWidth="1"/>
    <col min="5382" max="5623" width="8" style="224"/>
    <col min="5624" max="5624" width="14.42578125" style="224" customWidth="1"/>
    <col min="5625" max="5625" width="7.28515625" style="224" customWidth="1"/>
    <col min="5626" max="5626" width="5.7109375" style="224" customWidth="1"/>
    <col min="5627" max="5627" width="35" style="224" customWidth="1"/>
    <col min="5628" max="5628" width="5.5703125" style="224" customWidth="1"/>
    <col min="5629" max="5629" width="8.85546875" style="224" customWidth="1"/>
    <col min="5630" max="5630" width="10.42578125" style="224" bestFit="1" customWidth="1"/>
    <col min="5631" max="5631" width="10.140625" style="224" bestFit="1" customWidth="1"/>
    <col min="5632" max="5632" width="13.85546875" style="224" customWidth="1"/>
    <col min="5633" max="5633" width="16.7109375" style="224" customWidth="1"/>
    <col min="5634" max="5636" width="7.7109375" style="224" customWidth="1"/>
    <col min="5637" max="5637" width="9.42578125" style="224" customWidth="1"/>
    <col min="5638" max="5879" width="8" style="224"/>
    <col min="5880" max="5880" width="14.42578125" style="224" customWidth="1"/>
    <col min="5881" max="5881" width="7.28515625" style="224" customWidth="1"/>
    <col min="5882" max="5882" width="5.7109375" style="224" customWidth="1"/>
    <col min="5883" max="5883" width="35" style="224" customWidth="1"/>
    <col min="5884" max="5884" width="5.5703125" style="224" customWidth="1"/>
    <col min="5885" max="5885" width="8.85546875" style="224" customWidth="1"/>
    <col min="5886" max="5886" width="10.42578125" style="224" bestFit="1" customWidth="1"/>
    <col min="5887" max="5887" width="10.140625" style="224" bestFit="1" customWidth="1"/>
    <col min="5888" max="5888" width="13.85546875" style="224" customWidth="1"/>
    <col min="5889" max="5889" width="16.7109375" style="224" customWidth="1"/>
    <col min="5890" max="5892" width="7.7109375" style="224" customWidth="1"/>
    <col min="5893" max="5893" width="9.42578125" style="224" customWidth="1"/>
    <col min="5894" max="6135" width="8" style="224"/>
    <col min="6136" max="6136" width="14.42578125" style="224" customWidth="1"/>
    <col min="6137" max="6137" width="7.28515625" style="224" customWidth="1"/>
    <col min="6138" max="6138" width="5.7109375" style="224" customWidth="1"/>
    <col min="6139" max="6139" width="35" style="224" customWidth="1"/>
    <col min="6140" max="6140" width="5.5703125" style="224" customWidth="1"/>
    <col min="6141" max="6141" width="8.85546875" style="224" customWidth="1"/>
    <col min="6142" max="6142" width="10.42578125" style="224" bestFit="1" customWidth="1"/>
    <col min="6143" max="6143" width="10.140625" style="224" bestFit="1" customWidth="1"/>
    <col min="6144" max="6144" width="13.85546875" style="224" customWidth="1"/>
    <col min="6145" max="6145" width="16.7109375" style="224" customWidth="1"/>
    <col min="6146" max="6148" width="7.7109375" style="224" customWidth="1"/>
    <col min="6149" max="6149" width="9.42578125" style="224" customWidth="1"/>
    <col min="6150" max="6391" width="8" style="224"/>
    <col min="6392" max="6392" width="14.42578125" style="224" customWidth="1"/>
    <col min="6393" max="6393" width="7.28515625" style="224" customWidth="1"/>
    <col min="6394" max="6394" width="5.7109375" style="224" customWidth="1"/>
    <col min="6395" max="6395" width="35" style="224" customWidth="1"/>
    <col min="6396" max="6396" width="5.5703125" style="224" customWidth="1"/>
    <col min="6397" max="6397" width="8.85546875" style="224" customWidth="1"/>
    <col min="6398" max="6398" width="10.42578125" style="224" bestFit="1" customWidth="1"/>
    <col min="6399" max="6399" width="10.140625" style="224" bestFit="1" customWidth="1"/>
    <col min="6400" max="6400" width="13.85546875" style="224" customWidth="1"/>
    <col min="6401" max="6401" width="16.7109375" style="224" customWidth="1"/>
    <col min="6402" max="6404" width="7.7109375" style="224" customWidth="1"/>
    <col min="6405" max="6405" width="9.42578125" style="224" customWidth="1"/>
    <col min="6406" max="6647" width="8" style="224"/>
    <col min="6648" max="6648" width="14.42578125" style="224" customWidth="1"/>
    <col min="6649" max="6649" width="7.28515625" style="224" customWidth="1"/>
    <col min="6650" max="6650" width="5.7109375" style="224" customWidth="1"/>
    <col min="6651" max="6651" width="35" style="224" customWidth="1"/>
    <col min="6652" max="6652" width="5.5703125" style="224" customWidth="1"/>
    <col min="6653" max="6653" width="8.85546875" style="224" customWidth="1"/>
    <col min="6654" max="6654" width="10.42578125" style="224" bestFit="1" customWidth="1"/>
    <col min="6655" max="6655" width="10.140625" style="224" bestFit="1" customWidth="1"/>
    <col min="6656" max="6656" width="13.85546875" style="224" customWidth="1"/>
    <col min="6657" max="6657" width="16.7109375" style="224" customWidth="1"/>
    <col min="6658" max="6660" width="7.7109375" style="224" customWidth="1"/>
    <col min="6661" max="6661" width="9.42578125" style="224" customWidth="1"/>
    <col min="6662" max="6903" width="8" style="224"/>
    <col min="6904" max="6904" width="14.42578125" style="224" customWidth="1"/>
    <col min="6905" max="6905" width="7.28515625" style="224" customWidth="1"/>
    <col min="6906" max="6906" width="5.7109375" style="224" customWidth="1"/>
    <col min="6907" max="6907" width="35" style="224" customWidth="1"/>
    <col min="6908" max="6908" width="5.5703125" style="224" customWidth="1"/>
    <col min="6909" max="6909" width="8.85546875" style="224" customWidth="1"/>
    <col min="6910" max="6910" width="10.42578125" style="224" bestFit="1" customWidth="1"/>
    <col min="6911" max="6911" width="10.140625" style="224" bestFit="1" customWidth="1"/>
    <col min="6912" max="6912" width="13.85546875" style="224" customWidth="1"/>
    <col min="6913" max="6913" width="16.7109375" style="224" customWidth="1"/>
    <col min="6914" max="6916" width="7.7109375" style="224" customWidth="1"/>
    <col min="6917" max="6917" width="9.42578125" style="224" customWidth="1"/>
    <col min="6918" max="7159" width="8" style="224"/>
    <col min="7160" max="7160" width="14.42578125" style="224" customWidth="1"/>
    <col min="7161" max="7161" width="7.28515625" style="224" customWidth="1"/>
    <col min="7162" max="7162" width="5.7109375" style="224" customWidth="1"/>
    <col min="7163" max="7163" width="35" style="224" customWidth="1"/>
    <col min="7164" max="7164" width="5.5703125" style="224" customWidth="1"/>
    <col min="7165" max="7165" width="8.85546875" style="224" customWidth="1"/>
    <col min="7166" max="7166" width="10.42578125" style="224" bestFit="1" customWidth="1"/>
    <col min="7167" max="7167" width="10.140625" style="224" bestFit="1" customWidth="1"/>
    <col min="7168" max="7168" width="13.85546875" style="224" customWidth="1"/>
    <col min="7169" max="7169" width="16.7109375" style="224" customWidth="1"/>
    <col min="7170" max="7172" width="7.7109375" style="224" customWidth="1"/>
    <col min="7173" max="7173" width="9.42578125" style="224" customWidth="1"/>
    <col min="7174" max="7415" width="8" style="224"/>
    <col min="7416" max="7416" width="14.42578125" style="224" customWidth="1"/>
    <col min="7417" max="7417" width="7.28515625" style="224" customWidth="1"/>
    <col min="7418" max="7418" width="5.7109375" style="224" customWidth="1"/>
    <col min="7419" max="7419" width="35" style="224" customWidth="1"/>
    <col min="7420" max="7420" width="5.5703125" style="224" customWidth="1"/>
    <col min="7421" max="7421" width="8.85546875" style="224" customWidth="1"/>
    <col min="7422" max="7422" width="10.42578125" style="224" bestFit="1" customWidth="1"/>
    <col min="7423" max="7423" width="10.140625" style="224" bestFit="1" customWidth="1"/>
    <col min="7424" max="7424" width="13.85546875" style="224" customWidth="1"/>
    <col min="7425" max="7425" width="16.7109375" style="224" customWidth="1"/>
    <col min="7426" max="7428" width="7.7109375" style="224" customWidth="1"/>
    <col min="7429" max="7429" width="9.42578125" style="224" customWidth="1"/>
    <col min="7430" max="7671" width="8" style="224"/>
    <col min="7672" max="7672" width="14.42578125" style="224" customWidth="1"/>
    <col min="7673" max="7673" width="7.28515625" style="224" customWidth="1"/>
    <col min="7674" max="7674" width="5.7109375" style="224" customWidth="1"/>
    <col min="7675" max="7675" width="35" style="224" customWidth="1"/>
    <col min="7676" max="7676" width="5.5703125" style="224" customWidth="1"/>
    <col min="7677" max="7677" width="8.85546875" style="224" customWidth="1"/>
    <col min="7678" max="7678" width="10.42578125" style="224" bestFit="1" customWidth="1"/>
    <col min="7679" max="7679" width="10.140625" style="224" bestFit="1" customWidth="1"/>
    <col min="7680" max="7680" width="13.85546875" style="224" customWidth="1"/>
    <col min="7681" max="7681" width="16.7109375" style="224" customWidth="1"/>
    <col min="7682" max="7684" width="7.7109375" style="224" customWidth="1"/>
    <col min="7685" max="7685" width="9.42578125" style="224" customWidth="1"/>
    <col min="7686" max="7927" width="8" style="224"/>
    <col min="7928" max="7928" width="14.42578125" style="224" customWidth="1"/>
    <col min="7929" max="7929" width="7.28515625" style="224" customWidth="1"/>
    <col min="7930" max="7930" width="5.7109375" style="224" customWidth="1"/>
    <col min="7931" max="7931" width="35" style="224" customWidth="1"/>
    <col min="7932" max="7932" width="5.5703125" style="224" customWidth="1"/>
    <col min="7933" max="7933" width="8.85546875" style="224" customWidth="1"/>
    <col min="7934" max="7934" width="10.42578125" style="224" bestFit="1" customWidth="1"/>
    <col min="7935" max="7935" width="10.140625" style="224" bestFit="1" customWidth="1"/>
    <col min="7936" max="7936" width="13.85546875" style="224" customWidth="1"/>
    <col min="7937" max="7937" width="16.7109375" style="224" customWidth="1"/>
    <col min="7938" max="7940" width="7.7109375" style="224" customWidth="1"/>
    <col min="7941" max="7941" width="9.42578125" style="224" customWidth="1"/>
    <col min="7942" max="8183" width="8" style="224"/>
    <col min="8184" max="8184" width="14.42578125" style="224" customWidth="1"/>
    <col min="8185" max="8185" width="7.28515625" style="224" customWidth="1"/>
    <col min="8186" max="8186" width="5.7109375" style="224" customWidth="1"/>
    <col min="8187" max="8187" width="35" style="224" customWidth="1"/>
    <col min="8188" max="8188" width="5.5703125" style="224" customWidth="1"/>
    <col min="8189" max="8189" width="8.85546875" style="224" customWidth="1"/>
    <col min="8190" max="8190" width="10.42578125" style="224" bestFit="1" customWidth="1"/>
    <col min="8191" max="8191" width="10.140625" style="224" bestFit="1" customWidth="1"/>
    <col min="8192" max="8192" width="13.85546875" style="224" customWidth="1"/>
    <col min="8193" max="8193" width="16.7109375" style="224" customWidth="1"/>
    <col min="8194" max="8196" width="7.7109375" style="224" customWidth="1"/>
    <col min="8197" max="8197" width="9.42578125" style="224" customWidth="1"/>
    <col min="8198" max="8439" width="8" style="224"/>
    <col min="8440" max="8440" width="14.42578125" style="224" customWidth="1"/>
    <col min="8441" max="8441" width="7.28515625" style="224" customWidth="1"/>
    <col min="8442" max="8442" width="5.7109375" style="224" customWidth="1"/>
    <col min="8443" max="8443" width="35" style="224" customWidth="1"/>
    <col min="8444" max="8444" width="5.5703125" style="224" customWidth="1"/>
    <col min="8445" max="8445" width="8.85546875" style="224" customWidth="1"/>
    <col min="8446" max="8446" width="10.42578125" style="224" bestFit="1" customWidth="1"/>
    <col min="8447" max="8447" width="10.140625" style="224" bestFit="1" customWidth="1"/>
    <col min="8448" max="8448" width="13.85546875" style="224" customWidth="1"/>
    <col min="8449" max="8449" width="16.7109375" style="224" customWidth="1"/>
    <col min="8450" max="8452" width="7.7109375" style="224" customWidth="1"/>
    <col min="8453" max="8453" width="9.42578125" style="224" customWidth="1"/>
    <col min="8454" max="8695" width="8" style="224"/>
    <col min="8696" max="8696" width="14.42578125" style="224" customWidth="1"/>
    <col min="8697" max="8697" width="7.28515625" style="224" customWidth="1"/>
    <col min="8698" max="8698" width="5.7109375" style="224" customWidth="1"/>
    <col min="8699" max="8699" width="35" style="224" customWidth="1"/>
    <col min="8700" max="8700" width="5.5703125" style="224" customWidth="1"/>
    <col min="8701" max="8701" width="8.85546875" style="224" customWidth="1"/>
    <col min="8702" max="8702" width="10.42578125" style="224" bestFit="1" customWidth="1"/>
    <col min="8703" max="8703" width="10.140625" style="224" bestFit="1" customWidth="1"/>
    <col min="8704" max="8704" width="13.85546875" style="224" customWidth="1"/>
    <col min="8705" max="8705" width="16.7109375" style="224" customWidth="1"/>
    <col min="8706" max="8708" width="7.7109375" style="224" customWidth="1"/>
    <col min="8709" max="8709" width="9.42578125" style="224" customWidth="1"/>
    <col min="8710" max="8951" width="8" style="224"/>
    <col min="8952" max="8952" width="14.42578125" style="224" customWidth="1"/>
    <col min="8953" max="8953" width="7.28515625" style="224" customWidth="1"/>
    <col min="8954" max="8954" width="5.7109375" style="224" customWidth="1"/>
    <col min="8955" max="8955" width="35" style="224" customWidth="1"/>
    <col min="8956" max="8956" width="5.5703125" style="224" customWidth="1"/>
    <col min="8957" max="8957" width="8.85546875" style="224" customWidth="1"/>
    <col min="8958" max="8958" width="10.42578125" style="224" bestFit="1" customWidth="1"/>
    <col min="8959" max="8959" width="10.140625" style="224" bestFit="1" customWidth="1"/>
    <col min="8960" max="8960" width="13.85546875" style="224" customWidth="1"/>
    <col min="8961" max="8961" width="16.7109375" style="224" customWidth="1"/>
    <col min="8962" max="8964" width="7.7109375" style="224" customWidth="1"/>
    <col min="8965" max="8965" width="9.42578125" style="224" customWidth="1"/>
    <col min="8966" max="9207" width="8" style="224"/>
    <col min="9208" max="9208" width="14.42578125" style="224" customWidth="1"/>
    <col min="9209" max="9209" width="7.28515625" style="224" customWidth="1"/>
    <col min="9210" max="9210" width="5.7109375" style="224" customWidth="1"/>
    <col min="9211" max="9211" width="35" style="224" customWidth="1"/>
    <col min="9212" max="9212" width="5.5703125" style="224" customWidth="1"/>
    <col min="9213" max="9213" width="8.85546875" style="224" customWidth="1"/>
    <col min="9214" max="9214" width="10.42578125" style="224" bestFit="1" customWidth="1"/>
    <col min="9215" max="9215" width="10.140625" style="224" bestFit="1" customWidth="1"/>
    <col min="9216" max="9216" width="13.85546875" style="224" customWidth="1"/>
    <col min="9217" max="9217" width="16.7109375" style="224" customWidth="1"/>
    <col min="9218" max="9220" width="7.7109375" style="224" customWidth="1"/>
    <col min="9221" max="9221" width="9.42578125" style="224" customWidth="1"/>
    <col min="9222" max="9463" width="8" style="224"/>
    <col min="9464" max="9464" width="14.42578125" style="224" customWidth="1"/>
    <col min="9465" max="9465" width="7.28515625" style="224" customWidth="1"/>
    <col min="9466" max="9466" width="5.7109375" style="224" customWidth="1"/>
    <col min="9467" max="9467" width="35" style="224" customWidth="1"/>
    <col min="9468" max="9468" width="5.5703125" style="224" customWidth="1"/>
    <col min="9469" max="9469" width="8.85546875" style="224" customWidth="1"/>
    <col min="9470" max="9470" width="10.42578125" style="224" bestFit="1" customWidth="1"/>
    <col min="9471" max="9471" width="10.140625" style="224" bestFit="1" customWidth="1"/>
    <col min="9472" max="9472" width="13.85546875" style="224" customWidth="1"/>
    <col min="9473" max="9473" width="16.7109375" style="224" customWidth="1"/>
    <col min="9474" max="9476" width="7.7109375" style="224" customWidth="1"/>
    <col min="9477" max="9477" width="9.42578125" style="224" customWidth="1"/>
    <col min="9478" max="9719" width="8" style="224"/>
    <col min="9720" max="9720" width="14.42578125" style="224" customWidth="1"/>
    <col min="9721" max="9721" width="7.28515625" style="224" customWidth="1"/>
    <col min="9722" max="9722" width="5.7109375" style="224" customWidth="1"/>
    <col min="9723" max="9723" width="35" style="224" customWidth="1"/>
    <col min="9724" max="9724" width="5.5703125" style="224" customWidth="1"/>
    <col min="9725" max="9725" width="8.85546875" style="224" customWidth="1"/>
    <col min="9726" max="9726" width="10.42578125" style="224" bestFit="1" customWidth="1"/>
    <col min="9727" max="9727" width="10.140625" style="224" bestFit="1" customWidth="1"/>
    <col min="9728" max="9728" width="13.85546875" style="224" customWidth="1"/>
    <col min="9729" max="9729" width="16.7109375" style="224" customWidth="1"/>
    <col min="9730" max="9732" width="7.7109375" style="224" customWidth="1"/>
    <col min="9733" max="9733" width="9.42578125" style="224" customWidth="1"/>
    <col min="9734" max="9975" width="8" style="224"/>
    <col min="9976" max="9976" width="14.42578125" style="224" customWidth="1"/>
    <col min="9977" max="9977" width="7.28515625" style="224" customWidth="1"/>
    <col min="9978" max="9978" width="5.7109375" style="224" customWidth="1"/>
    <col min="9979" max="9979" width="35" style="224" customWidth="1"/>
    <col min="9980" max="9980" width="5.5703125" style="224" customWidth="1"/>
    <col min="9981" max="9981" width="8.85546875" style="224" customWidth="1"/>
    <col min="9982" max="9982" width="10.42578125" style="224" bestFit="1" customWidth="1"/>
    <col min="9983" max="9983" width="10.140625" style="224" bestFit="1" customWidth="1"/>
    <col min="9984" max="9984" width="13.85546875" style="224" customWidth="1"/>
    <col min="9985" max="9985" width="16.7109375" style="224" customWidth="1"/>
    <col min="9986" max="9988" width="7.7109375" style="224" customWidth="1"/>
    <col min="9989" max="9989" width="9.42578125" style="224" customWidth="1"/>
    <col min="9990" max="10231" width="8" style="224"/>
    <col min="10232" max="10232" width="14.42578125" style="224" customWidth="1"/>
    <col min="10233" max="10233" width="7.28515625" style="224" customWidth="1"/>
    <col min="10234" max="10234" width="5.7109375" style="224" customWidth="1"/>
    <col min="10235" max="10235" width="35" style="224" customWidth="1"/>
    <col min="10236" max="10236" width="5.5703125" style="224" customWidth="1"/>
    <col min="10237" max="10237" width="8.85546875" style="224" customWidth="1"/>
    <col min="10238" max="10238" width="10.42578125" style="224" bestFit="1" customWidth="1"/>
    <col min="10239" max="10239" width="10.140625" style="224" bestFit="1" customWidth="1"/>
    <col min="10240" max="10240" width="13.85546875" style="224" customWidth="1"/>
    <col min="10241" max="10241" width="16.7109375" style="224" customWidth="1"/>
    <col min="10242" max="10244" width="7.7109375" style="224" customWidth="1"/>
    <col min="10245" max="10245" width="9.42578125" style="224" customWidth="1"/>
    <col min="10246" max="10487" width="8" style="224"/>
    <col min="10488" max="10488" width="14.42578125" style="224" customWidth="1"/>
    <col min="10489" max="10489" width="7.28515625" style="224" customWidth="1"/>
    <col min="10490" max="10490" width="5.7109375" style="224" customWidth="1"/>
    <col min="10491" max="10491" width="35" style="224" customWidth="1"/>
    <col min="10492" max="10492" width="5.5703125" style="224" customWidth="1"/>
    <col min="10493" max="10493" width="8.85546875" style="224" customWidth="1"/>
    <col min="10494" max="10494" width="10.42578125" style="224" bestFit="1" customWidth="1"/>
    <col min="10495" max="10495" width="10.140625" style="224" bestFit="1" customWidth="1"/>
    <col min="10496" max="10496" width="13.85546875" style="224" customWidth="1"/>
    <col min="10497" max="10497" width="16.7109375" style="224" customWidth="1"/>
    <col min="10498" max="10500" width="7.7109375" style="224" customWidth="1"/>
    <col min="10501" max="10501" width="9.42578125" style="224" customWidth="1"/>
    <col min="10502" max="10743" width="8" style="224"/>
    <col min="10744" max="10744" width="14.42578125" style="224" customWidth="1"/>
    <col min="10745" max="10745" width="7.28515625" style="224" customWidth="1"/>
    <col min="10746" max="10746" width="5.7109375" style="224" customWidth="1"/>
    <col min="10747" max="10747" width="35" style="224" customWidth="1"/>
    <col min="10748" max="10748" width="5.5703125" style="224" customWidth="1"/>
    <col min="10749" max="10749" width="8.85546875" style="224" customWidth="1"/>
    <col min="10750" max="10750" width="10.42578125" style="224" bestFit="1" customWidth="1"/>
    <col min="10751" max="10751" width="10.140625" style="224" bestFit="1" customWidth="1"/>
    <col min="10752" max="10752" width="13.85546875" style="224" customWidth="1"/>
    <col min="10753" max="10753" width="16.7109375" style="224" customWidth="1"/>
    <col min="10754" max="10756" width="7.7109375" style="224" customWidth="1"/>
    <col min="10757" max="10757" width="9.42578125" style="224" customWidth="1"/>
    <col min="10758" max="10999" width="8" style="224"/>
    <col min="11000" max="11000" width="14.42578125" style="224" customWidth="1"/>
    <col min="11001" max="11001" width="7.28515625" style="224" customWidth="1"/>
    <col min="11002" max="11002" width="5.7109375" style="224" customWidth="1"/>
    <col min="11003" max="11003" width="35" style="224" customWidth="1"/>
    <col min="11004" max="11004" width="5.5703125" style="224" customWidth="1"/>
    <col min="11005" max="11005" width="8.85546875" style="224" customWidth="1"/>
    <col min="11006" max="11006" width="10.42578125" style="224" bestFit="1" customWidth="1"/>
    <col min="11007" max="11007" width="10.140625" style="224" bestFit="1" customWidth="1"/>
    <col min="11008" max="11008" width="13.85546875" style="224" customWidth="1"/>
    <col min="11009" max="11009" width="16.7109375" style="224" customWidth="1"/>
    <col min="11010" max="11012" width="7.7109375" style="224" customWidth="1"/>
    <col min="11013" max="11013" width="9.42578125" style="224" customWidth="1"/>
    <col min="11014" max="11255" width="8" style="224"/>
    <col min="11256" max="11256" width="14.42578125" style="224" customWidth="1"/>
    <col min="11257" max="11257" width="7.28515625" style="224" customWidth="1"/>
    <col min="11258" max="11258" width="5.7109375" style="224" customWidth="1"/>
    <col min="11259" max="11259" width="35" style="224" customWidth="1"/>
    <col min="11260" max="11260" width="5.5703125" style="224" customWidth="1"/>
    <col min="11261" max="11261" width="8.85546875" style="224" customWidth="1"/>
    <col min="11262" max="11262" width="10.42578125" style="224" bestFit="1" customWidth="1"/>
    <col min="11263" max="11263" width="10.140625" style="224" bestFit="1" customWidth="1"/>
    <col min="11264" max="11264" width="13.85546875" style="224" customWidth="1"/>
    <col min="11265" max="11265" width="16.7109375" style="224" customWidth="1"/>
    <col min="11266" max="11268" width="7.7109375" style="224" customWidth="1"/>
    <col min="11269" max="11269" width="9.42578125" style="224" customWidth="1"/>
    <col min="11270" max="11511" width="8" style="224"/>
    <col min="11512" max="11512" width="14.42578125" style="224" customWidth="1"/>
    <col min="11513" max="11513" width="7.28515625" style="224" customWidth="1"/>
    <col min="11514" max="11514" width="5.7109375" style="224" customWidth="1"/>
    <col min="11515" max="11515" width="35" style="224" customWidth="1"/>
    <col min="11516" max="11516" width="5.5703125" style="224" customWidth="1"/>
    <col min="11517" max="11517" width="8.85546875" style="224" customWidth="1"/>
    <col min="11518" max="11518" width="10.42578125" style="224" bestFit="1" customWidth="1"/>
    <col min="11519" max="11519" width="10.140625" style="224" bestFit="1" customWidth="1"/>
    <col min="11520" max="11520" width="13.85546875" style="224" customWidth="1"/>
    <col min="11521" max="11521" width="16.7109375" style="224" customWidth="1"/>
    <col min="11522" max="11524" width="7.7109375" style="224" customWidth="1"/>
    <col min="11525" max="11525" width="9.42578125" style="224" customWidth="1"/>
    <col min="11526" max="11767" width="8" style="224"/>
    <col min="11768" max="11768" width="14.42578125" style="224" customWidth="1"/>
    <col min="11769" max="11769" width="7.28515625" style="224" customWidth="1"/>
    <col min="11770" max="11770" width="5.7109375" style="224" customWidth="1"/>
    <col min="11771" max="11771" width="35" style="224" customWidth="1"/>
    <col min="11772" max="11772" width="5.5703125" style="224" customWidth="1"/>
    <col min="11773" max="11773" width="8.85546875" style="224" customWidth="1"/>
    <col min="11774" max="11774" width="10.42578125" style="224" bestFit="1" customWidth="1"/>
    <col min="11775" max="11775" width="10.140625" style="224" bestFit="1" customWidth="1"/>
    <col min="11776" max="11776" width="13.85546875" style="224" customWidth="1"/>
    <col min="11777" max="11777" width="16.7109375" style="224" customWidth="1"/>
    <col min="11778" max="11780" width="7.7109375" style="224" customWidth="1"/>
    <col min="11781" max="11781" width="9.42578125" style="224" customWidth="1"/>
    <col min="11782" max="12023" width="8" style="224"/>
    <col min="12024" max="12024" width="14.42578125" style="224" customWidth="1"/>
    <col min="12025" max="12025" width="7.28515625" style="224" customWidth="1"/>
    <col min="12026" max="12026" width="5.7109375" style="224" customWidth="1"/>
    <col min="12027" max="12027" width="35" style="224" customWidth="1"/>
    <col min="12028" max="12028" width="5.5703125" style="224" customWidth="1"/>
    <col min="12029" max="12029" width="8.85546875" style="224" customWidth="1"/>
    <col min="12030" max="12030" width="10.42578125" style="224" bestFit="1" customWidth="1"/>
    <col min="12031" max="12031" width="10.140625" style="224" bestFit="1" customWidth="1"/>
    <col min="12032" max="12032" width="13.85546875" style="224" customWidth="1"/>
    <col min="12033" max="12033" width="16.7109375" style="224" customWidth="1"/>
    <col min="12034" max="12036" width="7.7109375" style="224" customWidth="1"/>
    <col min="12037" max="12037" width="9.42578125" style="224" customWidth="1"/>
    <col min="12038" max="12279" width="8" style="224"/>
    <col min="12280" max="12280" width="14.42578125" style="224" customWidth="1"/>
    <col min="12281" max="12281" width="7.28515625" style="224" customWidth="1"/>
    <col min="12282" max="12282" width="5.7109375" style="224" customWidth="1"/>
    <col min="12283" max="12283" width="35" style="224" customWidth="1"/>
    <col min="12284" max="12284" width="5.5703125" style="224" customWidth="1"/>
    <col min="12285" max="12285" width="8.85546875" style="224" customWidth="1"/>
    <col min="12286" max="12286" width="10.42578125" style="224" bestFit="1" customWidth="1"/>
    <col min="12287" max="12287" width="10.140625" style="224" bestFit="1" customWidth="1"/>
    <col min="12288" max="12288" width="13.85546875" style="224" customWidth="1"/>
    <col min="12289" max="12289" width="16.7109375" style="224" customWidth="1"/>
    <col min="12290" max="12292" width="7.7109375" style="224" customWidth="1"/>
    <col min="12293" max="12293" width="9.42578125" style="224" customWidth="1"/>
    <col min="12294" max="12535" width="8" style="224"/>
    <col min="12536" max="12536" width="14.42578125" style="224" customWidth="1"/>
    <col min="12537" max="12537" width="7.28515625" style="224" customWidth="1"/>
    <col min="12538" max="12538" width="5.7109375" style="224" customWidth="1"/>
    <col min="12539" max="12539" width="35" style="224" customWidth="1"/>
    <col min="12540" max="12540" width="5.5703125" style="224" customWidth="1"/>
    <col min="12541" max="12541" width="8.85546875" style="224" customWidth="1"/>
    <col min="12542" max="12542" width="10.42578125" style="224" bestFit="1" customWidth="1"/>
    <col min="12543" max="12543" width="10.140625" style="224" bestFit="1" customWidth="1"/>
    <col min="12544" max="12544" width="13.85546875" style="224" customWidth="1"/>
    <col min="12545" max="12545" width="16.7109375" style="224" customWidth="1"/>
    <col min="12546" max="12548" width="7.7109375" style="224" customWidth="1"/>
    <col min="12549" max="12549" width="9.42578125" style="224" customWidth="1"/>
    <col min="12550" max="12791" width="8" style="224"/>
    <col min="12792" max="12792" width="14.42578125" style="224" customWidth="1"/>
    <col min="12793" max="12793" width="7.28515625" style="224" customWidth="1"/>
    <col min="12794" max="12794" width="5.7109375" style="224" customWidth="1"/>
    <col min="12795" max="12795" width="35" style="224" customWidth="1"/>
    <col min="12796" max="12796" width="5.5703125" style="224" customWidth="1"/>
    <col min="12797" max="12797" width="8.85546875" style="224" customWidth="1"/>
    <col min="12798" max="12798" width="10.42578125" style="224" bestFit="1" customWidth="1"/>
    <col min="12799" max="12799" width="10.140625" style="224" bestFit="1" customWidth="1"/>
    <col min="12800" max="12800" width="13.85546875" style="224" customWidth="1"/>
    <col min="12801" max="12801" width="16.7109375" style="224" customWidth="1"/>
    <col min="12802" max="12804" width="7.7109375" style="224" customWidth="1"/>
    <col min="12805" max="12805" width="9.42578125" style="224" customWidth="1"/>
    <col min="12806" max="13047" width="8" style="224"/>
    <col min="13048" max="13048" width="14.42578125" style="224" customWidth="1"/>
    <col min="13049" max="13049" width="7.28515625" style="224" customWidth="1"/>
    <col min="13050" max="13050" width="5.7109375" style="224" customWidth="1"/>
    <col min="13051" max="13051" width="35" style="224" customWidth="1"/>
    <col min="13052" max="13052" width="5.5703125" style="224" customWidth="1"/>
    <col min="13053" max="13053" width="8.85546875" style="224" customWidth="1"/>
    <col min="13054" max="13054" width="10.42578125" style="224" bestFit="1" customWidth="1"/>
    <col min="13055" max="13055" width="10.140625" style="224" bestFit="1" customWidth="1"/>
    <col min="13056" max="13056" width="13.85546875" style="224" customWidth="1"/>
    <col min="13057" max="13057" width="16.7109375" style="224" customWidth="1"/>
    <col min="13058" max="13060" width="7.7109375" style="224" customWidth="1"/>
    <col min="13061" max="13061" width="9.42578125" style="224" customWidth="1"/>
    <col min="13062" max="13303" width="8" style="224"/>
    <col min="13304" max="13304" width="14.42578125" style="224" customWidth="1"/>
    <col min="13305" max="13305" width="7.28515625" style="224" customWidth="1"/>
    <col min="13306" max="13306" width="5.7109375" style="224" customWidth="1"/>
    <col min="13307" max="13307" width="35" style="224" customWidth="1"/>
    <col min="13308" max="13308" width="5.5703125" style="224" customWidth="1"/>
    <col min="13309" max="13309" width="8.85546875" style="224" customWidth="1"/>
    <col min="13310" max="13310" width="10.42578125" style="224" bestFit="1" customWidth="1"/>
    <col min="13311" max="13311" width="10.140625" style="224" bestFit="1" customWidth="1"/>
    <col min="13312" max="13312" width="13.85546875" style="224" customWidth="1"/>
    <col min="13313" max="13313" width="16.7109375" style="224" customWidth="1"/>
    <col min="13314" max="13316" width="7.7109375" style="224" customWidth="1"/>
    <col min="13317" max="13317" width="9.42578125" style="224" customWidth="1"/>
    <col min="13318" max="13559" width="8" style="224"/>
    <col min="13560" max="13560" width="14.42578125" style="224" customWidth="1"/>
    <col min="13561" max="13561" width="7.28515625" style="224" customWidth="1"/>
    <col min="13562" max="13562" width="5.7109375" style="224" customWidth="1"/>
    <col min="13563" max="13563" width="35" style="224" customWidth="1"/>
    <col min="13564" max="13564" width="5.5703125" style="224" customWidth="1"/>
    <col min="13565" max="13565" width="8.85546875" style="224" customWidth="1"/>
    <col min="13566" max="13566" width="10.42578125" style="224" bestFit="1" customWidth="1"/>
    <col min="13567" max="13567" width="10.140625" style="224" bestFit="1" customWidth="1"/>
    <col min="13568" max="13568" width="13.85546875" style="224" customWidth="1"/>
    <col min="13569" max="13569" width="16.7109375" style="224" customWidth="1"/>
    <col min="13570" max="13572" width="7.7109375" style="224" customWidth="1"/>
    <col min="13573" max="13573" width="9.42578125" style="224" customWidth="1"/>
    <col min="13574" max="13815" width="8" style="224"/>
    <col min="13816" max="13816" width="14.42578125" style="224" customWidth="1"/>
    <col min="13817" max="13817" width="7.28515625" style="224" customWidth="1"/>
    <col min="13818" max="13818" width="5.7109375" style="224" customWidth="1"/>
    <col min="13819" max="13819" width="35" style="224" customWidth="1"/>
    <col min="13820" max="13820" width="5.5703125" style="224" customWidth="1"/>
    <col min="13821" max="13821" width="8.85546875" style="224" customWidth="1"/>
    <col min="13822" max="13822" width="10.42578125" style="224" bestFit="1" customWidth="1"/>
    <col min="13823" max="13823" width="10.140625" style="224" bestFit="1" customWidth="1"/>
    <col min="13824" max="13824" width="13.85546875" style="224" customWidth="1"/>
    <col min="13825" max="13825" width="16.7109375" style="224" customWidth="1"/>
    <col min="13826" max="13828" width="7.7109375" style="224" customWidth="1"/>
    <col min="13829" max="13829" width="9.42578125" style="224" customWidth="1"/>
    <col min="13830" max="14071" width="8" style="224"/>
    <col min="14072" max="14072" width="14.42578125" style="224" customWidth="1"/>
    <col min="14073" max="14073" width="7.28515625" style="224" customWidth="1"/>
    <col min="14074" max="14074" width="5.7109375" style="224" customWidth="1"/>
    <col min="14075" max="14075" width="35" style="224" customWidth="1"/>
    <col min="14076" max="14076" width="5.5703125" style="224" customWidth="1"/>
    <col min="14077" max="14077" width="8.85546875" style="224" customWidth="1"/>
    <col min="14078" max="14078" width="10.42578125" style="224" bestFit="1" customWidth="1"/>
    <col min="14079" max="14079" width="10.140625" style="224" bestFit="1" customWidth="1"/>
    <col min="14080" max="14080" width="13.85546875" style="224" customWidth="1"/>
    <col min="14081" max="14081" width="16.7109375" style="224" customWidth="1"/>
    <col min="14082" max="14084" width="7.7109375" style="224" customWidth="1"/>
    <col min="14085" max="14085" width="9.42578125" style="224" customWidth="1"/>
    <col min="14086" max="14327" width="8" style="224"/>
    <col min="14328" max="14328" width="14.42578125" style="224" customWidth="1"/>
    <col min="14329" max="14329" width="7.28515625" style="224" customWidth="1"/>
    <col min="14330" max="14330" width="5.7109375" style="224" customWidth="1"/>
    <col min="14331" max="14331" width="35" style="224" customWidth="1"/>
    <col min="14332" max="14332" width="5.5703125" style="224" customWidth="1"/>
    <col min="14333" max="14333" width="8.85546875" style="224" customWidth="1"/>
    <col min="14334" max="14334" width="10.42578125" style="224" bestFit="1" customWidth="1"/>
    <col min="14335" max="14335" width="10.140625" style="224" bestFit="1" customWidth="1"/>
    <col min="14336" max="14336" width="13.85546875" style="224" customWidth="1"/>
    <col min="14337" max="14337" width="16.7109375" style="224" customWidth="1"/>
    <col min="14338" max="14340" width="7.7109375" style="224" customWidth="1"/>
    <col min="14341" max="14341" width="9.42578125" style="224" customWidth="1"/>
    <col min="14342" max="14583" width="8" style="224"/>
    <col min="14584" max="14584" width="14.42578125" style="224" customWidth="1"/>
    <col min="14585" max="14585" width="7.28515625" style="224" customWidth="1"/>
    <col min="14586" max="14586" width="5.7109375" style="224" customWidth="1"/>
    <col min="14587" max="14587" width="35" style="224" customWidth="1"/>
    <col min="14588" max="14588" width="5.5703125" style="224" customWidth="1"/>
    <col min="14589" max="14589" width="8.85546875" style="224" customWidth="1"/>
    <col min="14590" max="14590" width="10.42578125" style="224" bestFit="1" customWidth="1"/>
    <col min="14591" max="14591" width="10.140625" style="224" bestFit="1" customWidth="1"/>
    <col min="14592" max="14592" width="13.85546875" style="224" customWidth="1"/>
    <col min="14593" max="14593" width="16.7109375" style="224" customWidth="1"/>
    <col min="14594" max="14596" width="7.7109375" style="224" customWidth="1"/>
    <col min="14597" max="14597" width="9.42578125" style="224" customWidth="1"/>
    <col min="14598" max="14839" width="8" style="224"/>
    <col min="14840" max="14840" width="14.42578125" style="224" customWidth="1"/>
    <col min="14841" max="14841" width="7.28515625" style="224" customWidth="1"/>
    <col min="14842" max="14842" width="5.7109375" style="224" customWidth="1"/>
    <col min="14843" max="14843" width="35" style="224" customWidth="1"/>
    <col min="14844" max="14844" width="5.5703125" style="224" customWidth="1"/>
    <col min="14845" max="14845" width="8.85546875" style="224" customWidth="1"/>
    <col min="14846" max="14846" width="10.42578125" style="224" bestFit="1" customWidth="1"/>
    <col min="14847" max="14847" width="10.140625" style="224" bestFit="1" customWidth="1"/>
    <col min="14848" max="14848" width="13.85546875" style="224" customWidth="1"/>
    <col min="14849" max="14849" width="16.7109375" style="224" customWidth="1"/>
    <col min="14850" max="14852" width="7.7109375" style="224" customWidth="1"/>
    <col min="14853" max="14853" width="9.42578125" style="224" customWidth="1"/>
    <col min="14854" max="15095" width="8" style="224"/>
    <col min="15096" max="15096" width="14.42578125" style="224" customWidth="1"/>
    <col min="15097" max="15097" width="7.28515625" style="224" customWidth="1"/>
    <col min="15098" max="15098" width="5.7109375" style="224" customWidth="1"/>
    <col min="15099" max="15099" width="35" style="224" customWidth="1"/>
    <col min="15100" max="15100" width="5.5703125" style="224" customWidth="1"/>
    <col min="15101" max="15101" width="8.85546875" style="224" customWidth="1"/>
    <col min="15102" max="15102" width="10.42578125" style="224" bestFit="1" customWidth="1"/>
    <col min="15103" max="15103" width="10.140625" style="224" bestFit="1" customWidth="1"/>
    <col min="15104" max="15104" width="13.85546875" style="224" customWidth="1"/>
    <col min="15105" max="15105" width="16.7109375" style="224" customWidth="1"/>
    <col min="15106" max="15108" width="7.7109375" style="224" customWidth="1"/>
    <col min="15109" max="15109" width="9.42578125" style="224" customWidth="1"/>
    <col min="15110" max="15351" width="8" style="224"/>
    <col min="15352" max="15352" width="14.42578125" style="224" customWidth="1"/>
    <col min="15353" max="15353" width="7.28515625" style="224" customWidth="1"/>
    <col min="15354" max="15354" width="5.7109375" style="224" customWidth="1"/>
    <col min="15355" max="15355" width="35" style="224" customWidth="1"/>
    <col min="15356" max="15356" width="5.5703125" style="224" customWidth="1"/>
    <col min="15357" max="15357" width="8.85546875" style="224" customWidth="1"/>
    <col min="15358" max="15358" width="10.42578125" style="224" bestFit="1" customWidth="1"/>
    <col min="15359" max="15359" width="10.140625" style="224" bestFit="1" customWidth="1"/>
    <col min="15360" max="15360" width="13.85546875" style="224" customWidth="1"/>
    <col min="15361" max="15361" width="16.7109375" style="224" customWidth="1"/>
    <col min="15362" max="15364" width="7.7109375" style="224" customWidth="1"/>
    <col min="15365" max="15365" width="9.42578125" style="224" customWidth="1"/>
    <col min="15366" max="15607" width="8" style="224"/>
    <col min="15608" max="15608" width="14.42578125" style="224" customWidth="1"/>
    <col min="15609" max="15609" width="7.28515625" style="224" customWidth="1"/>
    <col min="15610" max="15610" width="5.7109375" style="224" customWidth="1"/>
    <col min="15611" max="15611" width="35" style="224" customWidth="1"/>
    <col min="15612" max="15612" width="5.5703125" style="224" customWidth="1"/>
    <col min="15613" max="15613" width="8.85546875" style="224" customWidth="1"/>
    <col min="15614" max="15614" width="10.42578125" style="224" bestFit="1" customWidth="1"/>
    <col min="15615" max="15615" width="10.140625" style="224" bestFit="1" customWidth="1"/>
    <col min="15616" max="15616" width="13.85546875" style="224" customWidth="1"/>
    <col min="15617" max="15617" width="16.7109375" style="224" customWidth="1"/>
    <col min="15618" max="15620" width="7.7109375" style="224" customWidth="1"/>
    <col min="15621" max="15621" width="9.42578125" style="224" customWidth="1"/>
    <col min="15622" max="15863" width="8" style="224"/>
    <col min="15864" max="15864" width="14.42578125" style="224" customWidth="1"/>
    <col min="15865" max="15865" width="7.28515625" style="224" customWidth="1"/>
    <col min="15866" max="15866" width="5.7109375" style="224" customWidth="1"/>
    <col min="15867" max="15867" width="35" style="224" customWidth="1"/>
    <col min="15868" max="15868" width="5.5703125" style="224" customWidth="1"/>
    <col min="15869" max="15869" width="8.85546875" style="224" customWidth="1"/>
    <col min="15870" max="15870" width="10.42578125" style="224" bestFit="1" customWidth="1"/>
    <col min="15871" max="15871" width="10.140625" style="224" bestFit="1" customWidth="1"/>
    <col min="15872" max="15872" width="13.85546875" style="224" customWidth="1"/>
    <col min="15873" max="15873" width="16.7109375" style="224" customWidth="1"/>
    <col min="15874" max="15876" width="7.7109375" style="224" customWidth="1"/>
    <col min="15877" max="15877" width="9.42578125" style="224" customWidth="1"/>
    <col min="15878" max="16119" width="8" style="224"/>
    <col min="16120" max="16120" width="14.42578125" style="224" customWidth="1"/>
    <col min="16121" max="16121" width="7.28515625" style="224" customWidth="1"/>
    <col min="16122" max="16122" width="5.7109375" style="224" customWidth="1"/>
    <col min="16123" max="16123" width="35" style="224" customWidth="1"/>
    <col min="16124" max="16124" width="5.5703125" style="224" customWidth="1"/>
    <col min="16125" max="16125" width="8.85546875" style="224" customWidth="1"/>
    <col min="16126" max="16126" width="10.42578125" style="224" bestFit="1" customWidth="1"/>
    <col min="16127" max="16127" width="10.140625" style="224" bestFit="1" customWidth="1"/>
    <col min="16128" max="16128" width="13.85546875" style="224" customWidth="1"/>
    <col min="16129" max="16129" width="16.7109375" style="224" customWidth="1"/>
    <col min="16130" max="16132" width="7.7109375" style="224" customWidth="1"/>
    <col min="16133" max="16133" width="9.42578125" style="224" customWidth="1"/>
    <col min="16134" max="16384" width="8" style="224"/>
  </cols>
  <sheetData>
    <row r="1" spans="1:8" s="290" customFormat="1">
      <c r="A1" s="399"/>
      <c r="B1" s="402" t="s">
        <v>324</v>
      </c>
      <c r="C1" s="403"/>
      <c r="D1" s="403"/>
      <c r="E1" s="403"/>
      <c r="F1" s="403"/>
      <c r="G1" s="403"/>
      <c r="H1" s="404"/>
    </row>
    <row r="2" spans="1:8" s="290" customFormat="1">
      <c r="A2" s="400"/>
      <c r="B2" s="405"/>
      <c r="C2" s="406"/>
      <c r="D2" s="406"/>
      <c r="E2" s="406"/>
      <c r="F2" s="406"/>
      <c r="G2" s="406"/>
      <c r="H2" s="407"/>
    </row>
    <row r="3" spans="1:8" s="290" customFormat="1">
      <c r="A3" s="400"/>
      <c r="B3" s="405"/>
      <c r="C3" s="406"/>
      <c r="D3" s="406"/>
      <c r="E3" s="406"/>
      <c r="F3" s="406"/>
      <c r="G3" s="406"/>
      <c r="H3" s="407"/>
    </row>
    <row r="4" spans="1:8" s="290" customFormat="1" ht="13.5" thickBot="1">
      <c r="A4" s="401"/>
      <c r="B4" s="408"/>
      <c r="C4" s="409"/>
      <c r="D4" s="409"/>
      <c r="E4" s="409"/>
      <c r="F4" s="409"/>
      <c r="G4" s="409"/>
      <c r="H4" s="410"/>
    </row>
    <row r="5" spans="1:8" s="290" customFormat="1" ht="16.5" thickBot="1">
      <c r="A5" s="98"/>
      <c r="B5" s="99"/>
      <c r="C5" s="99"/>
      <c r="D5" s="99"/>
      <c r="E5" s="99"/>
      <c r="F5" s="99"/>
      <c r="G5" s="99"/>
      <c r="H5" s="99"/>
    </row>
    <row r="6" spans="1:8" s="291" customFormat="1">
      <c r="A6" s="411" t="s">
        <v>8</v>
      </c>
      <c r="B6" s="412"/>
      <c r="C6" s="412"/>
      <c r="D6" s="412"/>
      <c r="E6" s="413" t="s">
        <v>9</v>
      </c>
      <c r="F6" s="413"/>
      <c r="G6" s="413"/>
      <c r="H6" s="414"/>
    </row>
    <row r="7" spans="1:8" s="291" customFormat="1">
      <c r="A7" s="415" t="s">
        <v>325</v>
      </c>
      <c r="B7" s="416"/>
      <c r="C7" s="416"/>
      <c r="D7" s="417"/>
      <c r="E7" s="418" t="s">
        <v>326</v>
      </c>
      <c r="F7" s="419"/>
      <c r="G7" s="419"/>
      <c r="H7" s="420"/>
    </row>
    <row r="8" spans="1:8" s="291" customFormat="1">
      <c r="A8" s="432" t="s">
        <v>11</v>
      </c>
      <c r="B8" s="433"/>
      <c r="C8" s="433"/>
      <c r="D8" s="433"/>
      <c r="E8" s="433"/>
      <c r="F8" s="433"/>
      <c r="G8" s="100" t="s">
        <v>12</v>
      </c>
      <c r="H8" s="101" t="s">
        <v>3</v>
      </c>
    </row>
    <row r="9" spans="1:8" s="291" customFormat="1" ht="13.5" thickBot="1">
      <c r="A9" s="434" t="s">
        <v>327</v>
      </c>
      <c r="B9" s="435"/>
      <c r="C9" s="435"/>
      <c r="D9" s="435"/>
      <c r="E9" s="435"/>
      <c r="F9" s="436"/>
      <c r="G9" s="102" t="s">
        <v>328</v>
      </c>
      <c r="H9" s="103"/>
    </row>
    <row r="10" spans="1:8" ht="13.5" thickBot="1">
      <c r="A10" s="104"/>
      <c r="B10" s="104"/>
      <c r="C10" s="104"/>
      <c r="D10" s="105"/>
      <c r="E10" s="106"/>
      <c r="F10" s="104"/>
      <c r="G10" s="104"/>
      <c r="H10" s="104"/>
    </row>
    <row r="11" spans="1:8" s="292" customFormat="1">
      <c r="A11" s="107" t="s">
        <v>329</v>
      </c>
      <c r="B11" s="429" t="s">
        <v>330</v>
      </c>
      <c r="C11" s="430"/>
      <c r="D11" s="430"/>
      <c r="E11" s="430"/>
      <c r="F11" s="430"/>
      <c r="G11" s="431"/>
      <c r="H11" s="108" t="s">
        <v>331</v>
      </c>
    </row>
    <row r="12" spans="1:8" s="292" customFormat="1" ht="23.25" thickBot="1">
      <c r="A12" s="109" t="s">
        <v>332</v>
      </c>
      <c r="B12" s="110" t="s">
        <v>17</v>
      </c>
      <c r="C12" s="437" t="s">
        <v>18</v>
      </c>
      <c r="D12" s="437"/>
      <c r="E12" s="111" t="s">
        <v>19</v>
      </c>
      <c r="F12" s="111" t="s">
        <v>20</v>
      </c>
      <c r="G12" s="111" t="s">
        <v>21</v>
      </c>
      <c r="H12" s="112" t="s">
        <v>22</v>
      </c>
    </row>
    <row r="13" spans="1:8" s="292" customFormat="1">
      <c r="A13" s="438" t="s">
        <v>333</v>
      </c>
      <c r="B13" s="439"/>
      <c r="C13" s="439"/>
      <c r="D13" s="439"/>
      <c r="E13" s="439"/>
      <c r="F13" s="439"/>
      <c r="G13" s="439"/>
      <c r="H13" s="440"/>
    </row>
    <row r="14" spans="1:8" s="292" customFormat="1">
      <c r="A14" s="113">
        <v>72965</v>
      </c>
      <c r="B14" s="114" t="s">
        <v>334</v>
      </c>
      <c r="C14" s="421" t="s">
        <v>335</v>
      </c>
      <c r="D14" s="421"/>
      <c r="E14" s="115" t="s">
        <v>331</v>
      </c>
      <c r="F14" s="116">
        <v>1</v>
      </c>
      <c r="G14" s="117">
        <v>219.84</v>
      </c>
      <c r="H14" s="118">
        <f>ROUND(F14*G14,2)</f>
        <v>219.84</v>
      </c>
    </row>
    <row r="15" spans="1:8" s="292" customFormat="1">
      <c r="A15" s="113">
        <v>83444</v>
      </c>
      <c r="B15" s="114" t="s">
        <v>336</v>
      </c>
      <c r="C15" s="421" t="s">
        <v>337</v>
      </c>
      <c r="D15" s="421"/>
      <c r="E15" s="115" t="s">
        <v>338</v>
      </c>
      <c r="F15" s="116">
        <v>10</v>
      </c>
      <c r="G15" s="117">
        <v>0.82</v>
      </c>
      <c r="H15" s="118">
        <f>ROUND(F15*G15,2)</f>
        <v>8.1999999999999993</v>
      </c>
    </row>
    <row r="16" spans="1:8" s="292" customFormat="1" ht="13.5" thickBot="1">
      <c r="A16" s="119"/>
      <c r="B16" s="120"/>
      <c r="C16" s="422"/>
      <c r="D16" s="422"/>
      <c r="E16" s="121"/>
      <c r="F16" s="121"/>
      <c r="G16" s="121"/>
      <c r="H16" s="122"/>
    </row>
    <row r="17" spans="1:8" s="293" customFormat="1" ht="13.5" thickBot="1">
      <c r="A17" s="123"/>
      <c r="B17" s="123"/>
      <c r="C17" s="123"/>
      <c r="D17" s="123"/>
      <c r="E17" s="123"/>
      <c r="F17" s="124"/>
      <c r="G17" s="123"/>
      <c r="H17" s="123"/>
    </row>
    <row r="18" spans="1:8" s="292" customFormat="1">
      <c r="A18" s="423" t="s">
        <v>73</v>
      </c>
      <c r="B18" s="424"/>
      <c r="C18" s="424"/>
      <c r="D18" s="424"/>
      <c r="E18" s="424"/>
      <c r="F18" s="424"/>
      <c r="G18" s="424"/>
      <c r="H18" s="125">
        <f>SUM(H14:H15)</f>
        <v>228.04</v>
      </c>
    </row>
    <row r="19" spans="1:8" s="292" customFormat="1">
      <c r="A19" s="425" t="s">
        <v>72</v>
      </c>
      <c r="B19" s="426"/>
      <c r="C19" s="426"/>
      <c r="D19" s="426"/>
      <c r="E19" s="426"/>
      <c r="F19" s="426"/>
      <c r="G19" s="426"/>
      <c r="H19" s="126">
        <f>H20-H18</f>
        <v>57.010000000000019</v>
      </c>
    </row>
    <row r="20" spans="1:8" s="292" customFormat="1" ht="13.5" thickBot="1">
      <c r="A20" s="427" t="s">
        <v>71</v>
      </c>
      <c r="B20" s="428"/>
      <c r="C20" s="428"/>
      <c r="D20" s="428"/>
      <c r="E20" s="428"/>
      <c r="F20" s="428"/>
      <c r="G20" s="428"/>
      <c r="H20" s="127">
        <f>H18*1.25</f>
        <v>285.05</v>
      </c>
    </row>
    <row r="21" spans="1:8" s="292" customFormat="1" ht="13.5" thickBot="1">
      <c r="A21" s="128"/>
      <c r="B21" s="128"/>
      <c r="C21" s="128"/>
      <c r="D21" s="128"/>
      <c r="E21" s="128"/>
      <c r="F21" s="128"/>
      <c r="G21" s="128"/>
      <c r="H21" s="129"/>
    </row>
    <row r="22" spans="1:8" s="292" customFormat="1">
      <c r="A22" s="107" t="s">
        <v>47</v>
      </c>
      <c r="B22" s="429" t="s">
        <v>339</v>
      </c>
      <c r="C22" s="430"/>
      <c r="D22" s="430"/>
      <c r="E22" s="430"/>
      <c r="F22" s="430"/>
      <c r="G22" s="431"/>
      <c r="H22" s="130" t="s">
        <v>19</v>
      </c>
    </row>
    <row r="23" spans="1:8" s="292" customFormat="1" ht="23.25" thickBot="1">
      <c r="A23" s="109" t="s">
        <v>340</v>
      </c>
      <c r="B23" s="110" t="s">
        <v>17</v>
      </c>
      <c r="C23" s="437" t="s">
        <v>18</v>
      </c>
      <c r="D23" s="437"/>
      <c r="E23" s="111" t="s">
        <v>19</v>
      </c>
      <c r="F23" s="111" t="s">
        <v>20</v>
      </c>
      <c r="G23" s="111" t="s">
        <v>341</v>
      </c>
      <c r="H23" s="131" t="s">
        <v>342</v>
      </c>
    </row>
    <row r="24" spans="1:8" s="292" customFormat="1" ht="13.5">
      <c r="A24" s="448" t="s">
        <v>343</v>
      </c>
      <c r="B24" s="449"/>
      <c r="C24" s="449"/>
      <c r="D24" s="449"/>
      <c r="E24" s="449"/>
      <c r="F24" s="449"/>
      <c r="G24" s="449"/>
      <c r="H24" s="450"/>
    </row>
    <row r="25" spans="1:8" s="292" customFormat="1">
      <c r="A25" s="132">
        <v>88309</v>
      </c>
      <c r="B25" s="133" t="s">
        <v>334</v>
      </c>
      <c r="C25" s="451" t="s">
        <v>344</v>
      </c>
      <c r="D25" s="452"/>
      <c r="E25" s="134" t="s">
        <v>345</v>
      </c>
      <c r="F25" s="135">
        <v>1</v>
      </c>
      <c r="G25" s="136">
        <v>13.77</v>
      </c>
      <c r="H25" s="137">
        <f>ROUND(F25*G25,2)</f>
        <v>13.77</v>
      </c>
    </row>
    <row r="26" spans="1:8" s="292" customFormat="1">
      <c r="A26" s="113">
        <v>88316</v>
      </c>
      <c r="B26" s="133" t="s">
        <v>336</v>
      </c>
      <c r="C26" s="421" t="s">
        <v>346</v>
      </c>
      <c r="D26" s="453"/>
      <c r="E26" s="134" t="s">
        <v>345</v>
      </c>
      <c r="F26" s="135">
        <v>0.5</v>
      </c>
      <c r="G26" s="136">
        <v>11.02</v>
      </c>
      <c r="H26" s="137">
        <f>ROUND(F26*G26,2)</f>
        <v>5.51</v>
      </c>
    </row>
    <row r="27" spans="1:8" s="292" customFormat="1" ht="13.5">
      <c r="A27" s="454" t="s">
        <v>347</v>
      </c>
      <c r="B27" s="455"/>
      <c r="C27" s="455"/>
      <c r="D27" s="455"/>
      <c r="E27" s="455"/>
      <c r="F27" s="455"/>
      <c r="G27" s="455"/>
      <c r="H27" s="456"/>
    </row>
    <row r="28" spans="1:8" s="292" customFormat="1">
      <c r="A28" s="138">
        <v>26019</v>
      </c>
      <c r="B28" s="133" t="s">
        <v>348</v>
      </c>
      <c r="C28" s="441" t="s">
        <v>349</v>
      </c>
      <c r="D28" s="442"/>
      <c r="E28" s="139" t="s">
        <v>19</v>
      </c>
      <c r="F28" s="140">
        <v>0.2</v>
      </c>
      <c r="G28" s="136">
        <v>11.46</v>
      </c>
      <c r="H28" s="137">
        <f>ROUND(F28*G28,2)</f>
        <v>2.29</v>
      </c>
    </row>
    <row r="29" spans="1:8" s="292" customFormat="1">
      <c r="A29" s="138">
        <v>73491</v>
      </c>
      <c r="B29" s="133" t="s">
        <v>350</v>
      </c>
      <c r="C29" s="441" t="s">
        <v>351</v>
      </c>
      <c r="D29" s="442"/>
      <c r="E29" s="139" t="s">
        <v>345</v>
      </c>
      <c r="F29" s="140">
        <v>1</v>
      </c>
      <c r="G29" s="136">
        <v>4.01</v>
      </c>
      <c r="H29" s="137">
        <f>ROUND(F29*G29,2)</f>
        <v>4.01</v>
      </c>
    </row>
    <row r="30" spans="1:8" s="292" customFormat="1" ht="13.5" thickBot="1">
      <c r="A30" s="141"/>
      <c r="B30" s="142"/>
      <c r="C30" s="443"/>
      <c r="D30" s="444"/>
      <c r="E30" s="142"/>
      <c r="F30" s="143"/>
      <c r="G30" s="144"/>
      <c r="H30" s="145"/>
    </row>
    <row r="31" spans="1:8" s="292" customFormat="1" ht="13.5" thickBot="1">
      <c r="A31" s="445"/>
      <c r="B31" s="446"/>
      <c r="C31" s="446"/>
      <c r="D31" s="446"/>
      <c r="E31" s="446"/>
      <c r="F31" s="446"/>
      <c r="G31" s="446"/>
      <c r="H31" s="447"/>
    </row>
    <row r="32" spans="1:8" s="292" customFormat="1">
      <c r="A32" s="423" t="s">
        <v>73</v>
      </c>
      <c r="B32" s="424"/>
      <c r="C32" s="424"/>
      <c r="D32" s="424"/>
      <c r="E32" s="424"/>
      <c r="F32" s="424"/>
      <c r="G32" s="424"/>
      <c r="H32" s="146">
        <f>SUM(H25:H29)</f>
        <v>25.58</v>
      </c>
    </row>
    <row r="33" spans="1:8" s="292" customFormat="1">
      <c r="A33" s="425" t="s">
        <v>72</v>
      </c>
      <c r="B33" s="426"/>
      <c r="C33" s="426"/>
      <c r="D33" s="426"/>
      <c r="E33" s="426"/>
      <c r="F33" s="426"/>
      <c r="G33" s="426"/>
      <c r="H33" s="147">
        <f>H34-H32</f>
        <v>6.3949999999999996</v>
      </c>
    </row>
    <row r="34" spans="1:8" s="292" customFormat="1" ht="13.5" thickBot="1">
      <c r="A34" s="427" t="s">
        <v>71</v>
      </c>
      <c r="B34" s="428"/>
      <c r="C34" s="428"/>
      <c r="D34" s="428"/>
      <c r="E34" s="428"/>
      <c r="F34" s="428"/>
      <c r="G34" s="428"/>
      <c r="H34" s="148">
        <f>H32*1.25</f>
        <v>31.974999999999998</v>
      </c>
    </row>
    <row r="35" spans="1:8" s="292" customFormat="1" ht="13.5" thickBot="1">
      <c r="A35" s="128"/>
      <c r="B35" s="128"/>
      <c r="C35" s="128"/>
      <c r="D35" s="128"/>
      <c r="E35" s="128"/>
      <c r="F35" s="128"/>
      <c r="G35" s="128"/>
      <c r="H35" s="129"/>
    </row>
    <row r="36" spans="1:8" s="293" customFormat="1">
      <c r="A36" s="107" t="s">
        <v>352</v>
      </c>
      <c r="B36" s="463" t="s">
        <v>353</v>
      </c>
      <c r="C36" s="464"/>
      <c r="D36" s="464"/>
      <c r="E36" s="464"/>
      <c r="F36" s="464"/>
      <c r="G36" s="465"/>
      <c r="H36" s="108" t="s">
        <v>354</v>
      </c>
    </row>
    <row r="37" spans="1:8" s="292" customFormat="1" ht="23.25" thickBot="1">
      <c r="A37" s="109" t="s">
        <v>332</v>
      </c>
      <c r="B37" s="110" t="s">
        <v>17</v>
      </c>
      <c r="C37" s="466" t="s">
        <v>18</v>
      </c>
      <c r="D37" s="467"/>
      <c r="E37" s="111" t="s">
        <v>19</v>
      </c>
      <c r="F37" s="111" t="s">
        <v>20</v>
      </c>
      <c r="G37" s="111" t="s">
        <v>21</v>
      </c>
      <c r="H37" s="112" t="s">
        <v>22</v>
      </c>
    </row>
    <row r="38" spans="1:8" s="292" customFormat="1">
      <c r="A38" s="468" t="s">
        <v>333</v>
      </c>
      <c r="B38" s="469"/>
      <c r="C38" s="469"/>
      <c r="D38" s="469"/>
      <c r="E38" s="469"/>
      <c r="F38" s="469"/>
      <c r="G38" s="469"/>
      <c r="H38" s="470"/>
    </row>
    <row r="39" spans="1:8" s="293" customFormat="1">
      <c r="A39" s="113" t="s">
        <v>355</v>
      </c>
      <c r="B39" s="114" t="s">
        <v>334</v>
      </c>
      <c r="C39" s="421" t="s">
        <v>356</v>
      </c>
      <c r="D39" s="453"/>
      <c r="E39" s="115" t="s">
        <v>354</v>
      </c>
      <c r="F39" s="151">
        <v>1</v>
      </c>
      <c r="G39" s="152">
        <v>147.03</v>
      </c>
      <c r="H39" s="118">
        <f t="shared" ref="H39:H47" si="0">ROUND(F39*G39,2)</f>
        <v>147.03</v>
      </c>
    </row>
    <row r="40" spans="1:8" s="293" customFormat="1">
      <c r="A40" s="113" t="s">
        <v>357</v>
      </c>
      <c r="B40" s="114" t="s">
        <v>336</v>
      </c>
      <c r="C40" s="421" t="s">
        <v>358</v>
      </c>
      <c r="D40" s="453"/>
      <c r="E40" s="115" t="s">
        <v>354</v>
      </c>
      <c r="F40" s="153">
        <v>1</v>
      </c>
      <c r="G40" s="152">
        <f>H372</f>
        <v>38.950000000000003</v>
      </c>
      <c r="H40" s="118">
        <f t="shared" si="0"/>
        <v>38.950000000000003</v>
      </c>
    </row>
    <row r="41" spans="1:8" s="293" customFormat="1">
      <c r="A41" s="113" t="s">
        <v>359</v>
      </c>
      <c r="B41" s="114" t="s">
        <v>360</v>
      </c>
      <c r="C41" s="421" t="s">
        <v>361</v>
      </c>
      <c r="D41" s="453"/>
      <c r="E41" s="115" t="s">
        <v>354</v>
      </c>
      <c r="F41" s="154">
        <v>2</v>
      </c>
      <c r="G41" s="152">
        <f>H358</f>
        <v>31.580000000000002</v>
      </c>
      <c r="H41" s="118">
        <f t="shared" si="0"/>
        <v>63.16</v>
      </c>
    </row>
    <row r="42" spans="1:8" s="293" customFormat="1">
      <c r="A42" s="155" t="s">
        <v>362</v>
      </c>
      <c r="B42" s="114" t="s">
        <v>363</v>
      </c>
      <c r="C42" s="156" t="s">
        <v>364</v>
      </c>
      <c r="D42" s="156"/>
      <c r="E42" s="157" t="s">
        <v>354</v>
      </c>
      <c r="F42" s="153">
        <v>2</v>
      </c>
      <c r="G42" s="152">
        <v>4.78</v>
      </c>
      <c r="H42" s="118">
        <f t="shared" si="0"/>
        <v>9.56</v>
      </c>
    </row>
    <row r="43" spans="1:8" s="293" customFormat="1">
      <c r="A43" s="155">
        <v>73406</v>
      </c>
      <c r="B43" s="114" t="s">
        <v>365</v>
      </c>
      <c r="C43" s="457" t="s">
        <v>366</v>
      </c>
      <c r="D43" s="458"/>
      <c r="E43" s="157" t="s">
        <v>367</v>
      </c>
      <c r="F43" s="158">
        <v>1.0999999999999999E-2</v>
      </c>
      <c r="G43" s="152">
        <v>486.76</v>
      </c>
      <c r="H43" s="118">
        <f t="shared" si="0"/>
        <v>5.35</v>
      </c>
    </row>
    <row r="44" spans="1:8" s="293" customFormat="1">
      <c r="A44" s="159">
        <v>73361</v>
      </c>
      <c r="B44" s="114" t="s">
        <v>368</v>
      </c>
      <c r="C44" s="459" t="s">
        <v>369</v>
      </c>
      <c r="D44" s="460"/>
      <c r="E44" s="160" t="s">
        <v>367</v>
      </c>
      <c r="F44" s="161">
        <v>0.14000000000000001</v>
      </c>
      <c r="G44" s="152">
        <v>379.51</v>
      </c>
      <c r="H44" s="118">
        <f t="shared" si="0"/>
        <v>53.13</v>
      </c>
    </row>
    <row r="45" spans="1:8" s="293" customFormat="1">
      <c r="A45" s="113">
        <v>5651</v>
      </c>
      <c r="B45" s="114" t="s">
        <v>370</v>
      </c>
      <c r="C45" s="421" t="s">
        <v>371</v>
      </c>
      <c r="D45" s="453"/>
      <c r="E45" s="115" t="s">
        <v>354</v>
      </c>
      <c r="F45" s="153">
        <v>1.45</v>
      </c>
      <c r="G45" s="152">
        <v>22.61</v>
      </c>
      <c r="H45" s="118">
        <f t="shared" si="0"/>
        <v>32.78</v>
      </c>
    </row>
    <row r="46" spans="1:8" s="293" customFormat="1">
      <c r="A46" s="113" t="s">
        <v>372</v>
      </c>
      <c r="B46" s="114" t="s">
        <v>373</v>
      </c>
      <c r="C46" s="421" t="s">
        <v>374</v>
      </c>
      <c r="D46" s="453"/>
      <c r="E46" s="115" t="s">
        <v>375</v>
      </c>
      <c r="F46" s="153">
        <v>2</v>
      </c>
      <c r="G46" s="152">
        <v>6.44</v>
      </c>
      <c r="H46" s="118">
        <f t="shared" si="0"/>
        <v>12.88</v>
      </c>
    </row>
    <row r="47" spans="1:8" s="293" customFormat="1">
      <c r="A47" s="132" t="s">
        <v>376</v>
      </c>
      <c r="B47" s="114" t="s">
        <v>377</v>
      </c>
      <c r="C47" s="451" t="s">
        <v>378</v>
      </c>
      <c r="D47" s="452"/>
      <c r="E47" s="162" t="s">
        <v>367</v>
      </c>
      <c r="F47" s="163">
        <v>0.24</v>
      </c>
      <c r="G47" s="164">
        <v>22.04</v>
      </c>
      <c r="H47" s="118">
        <f t="shared" si="0"/>
        <v>5.29</v>
      </c>
    </row>
    <row r="48" spans="1:8" s="293" customFormat="1" ht="13.5" thickBot="1">
      <c r="A48" s="165"/>
      <c r="B48" s="166"/>
      <c r="C48" s="461"/>
      <c r="D48" s="462"/>
      <c r="E48" s="167"/>
      <c r="F48" s="167"/>
      <c r="G48" s="168"/>
      <c r="H48" s="169"/>
    </row>
    <row r="49" spans="1:8" s="293" customFormat="1" ht="13.5" thickBot="1">
      <c r="A49" s="123"/>
      <c r="B49" s="123"/>
      <c r="C49" s="123"/>
      <c r="D49" s="123"/>
      <c r="E49" s="123"/>
      <c r="F49" s="124"/>
      <c r="G49" s="123"/>
      <c r="H49" s="123"/>
    </row>
    <row r="50" spans="1:8" s="292" customFormat="1">
      <c r="A50" s="475" t="s">
        <v>73</v>
      </c>
      <c r="B50" s="476"/>
      <c r="C50" s="476"/>
      <c r="D50" s="476"/>
      <c r="E50" s="476"/>
      <c r="F50" s="476"/>
      <c r="G50" s="477"/>
      <c r="H50" s="125">
        <f>SUM(H39:H47)</f>
        <v>368.13000000000005</v>
      </c>
    </row>
    <row r="51" spans="1:8" s="292" customFormat="1">
      <c r="A51" s="478" t="s">
        <v>72</v>
      </c>
      <c r="B51" s="479"/>
      <c r="C51" s="479"/>
      <c r="D51" s="479"/>
      <c r="E51" s="479"/>
      <c r="F51" s="479"/>
      <c r="G51" s="480"/>
      <c r="H51" s="126">
        <f>H52-H50</f>
        <v>92.032500000000027</v>
      </c>
    </row>
    <row r="52" spans="1:8" s="292" customFormat="1" ht="13.5" thickBot="1">
      <c r="A52" s="481" t="s">
        <v>71</v>
      </c>
      <c r="B52" s="482"/>
      <c r="C52" s="482"/>
      <c r="D52" s="482"/>
      <c r="E52" s="482"/>
      <c r="F52" s="482"/>
      <c r="G52" s="483"/>
      <c r="H52" s="127">
        <f>H50*1.25</f>
        <v>460.16250000000008</v>
      </c>
    </row>
    <row r="53" spans="1:8" s="293" customFormat="1">
      <c r="A53" s="149"/>
      <c r="B53" s="149"/>
      <c r="C53" s="149"/>
      <c r="D53" s="149"/>
      <c r="E53" s="149"/>
      <c r="F53" s="149"/>
      <c r="G53" s="149"/>
      <c r="H53" s="150"/>
    </row>
    <row r="54" spans="1:8" s="293" customFormat="1" ht="13.5" thickBot="1">
      <c r="A54" s="149"/>
      <c r="B54" s="149"/>
      <c r="C54" s="149"/>
      <c r="D54" s="149"/>
      <c r="E54" s="149"/>
      <c r="F54" s="149"/>
      <c r="G54" s="149"/>
      <c r="H54" s="150"/>
    </row>
    <row r="55" spans="1:8" s="292" customFormat="1">
      <c r="A55" s="107" t="s">
        <v>379</v>
      </c>
      <c r="B55" s="429" t="s">
        <v>380</v>
      </c>
      <c r="C55" s="430"/>
      <c r="D55" s="430"/>
      <c r="E55" s="430"/>
      <c r="F55" s="430"/>
      <c r="G55" s="431"/>
      <c r="H55" s="108" t="s">
        <v>19</v>
      </c>
    </row>
    <row r="56" spans="1:8" s="292" customFormat="1" ht="23.25" thickBot="1">
      <c r="A56" s="109" t="s">
        <v>332</v>
      </c>
      <c r="B56" s="110" t="s">
        <v>17</v>
      </c>
      <c r="C56" s="466" t="s">
        <v>18</v>
      </c>
      <c r="D56" s="467"/>
      <c r="E56" s="111" t="s">
        <v>19</v>
      </c>
      <c r="F56" s="111" t="s">
        <v>20</v>
      </c>
      <c r="G56" s="111" t="s">
        <v>21</v>
      </c>
      <c r="H56" s="112" t="s">
        <v>22</v>
      </c>
    </row>
    <row r="57" spans="1:8" s="292" customFormat="1">
      <c r="A57" s="468" t="s">
        <v>333</v>
      </c>
      <c r="B57" s="469"/>
      <c r="C57" s="469"/>
      <c r="D57" s="469"/>
      <c r="E57" s="469"/>
      <c r="F57" s="469"/>
      <c r="G57" s="469"/>
      <c r="H57" s="470"/>
    </row>
    <row r="58" spans="1:8" s="293" customFormat="1">
      <c r="A58" s="170" t="s">
        <v>381</v>
      </c>
      <c r="B58" s="171" t="s">
        <v>334</v>
      </c>
      <c r="C58" s="471" t="s">
        <v>382</v>
      </c>
      <c r="D58" s="472"/>
      <c r="E58" s="172" t="s">
        <v>367</v>
      </c>
      <c r="F58" s="173">
        <v>0.17499999999999999</v>
      </c>
      <c r="G58" s="152">
        <f>H180</f>
        <v>1576.6600000000003</v>
      </c>
      <c r="H58" s="118">
        <f>ROUND(F58*G58,2)</f>
        <v>275.92</v>
      </c>
    </row>
    <row r="59" spans="1:8" s="293" customFormat="1">
      <c r="A59" s="113">
        <v>73410</v>
      </c>
      <c r="B59" s="171" t="s">
        <v>336</v>
      </c>
      <c r="C59" s="421" t="s">
        <v>383</v>
      </c>
      <c r="D59" s="453"/>
      <c r="E59" s="115" t="s">
        <v>354</v>
      </c>
      <c r="F59" s="173">
        <v>1.32</v>
      </c>
      <c r="G59" s="152">
        <v>42.99</v>
      </c>
      <c r="H59" s="118">
        <f>ROUND(F59*G59,2)</f>
        <v>56.75</v>
      </c>
    </row>
    <row r="60" spans="1:8" s="293" customFormat="1">
      <c r="A60" s="132">
        <v>73406</v>
      </c>
      <c r="B60" s="171" t="s">
        <v>360</v>
      </c>
      <c r="C60" s="421" t="s">
        <v>384</v>
      </c>
      <c r="D60" s="453"/>
      <c r="E60" s="115" t="s">
        <v>385</v>
      </c>
      <c r="F60" s="173">
        <v>4.0500000000000001E-2</v>
      </c>
      <c r="G60" s="152">
        <v>486.76</v>
      </c>
      <c r="H60" s="118">
        <f>ROUND(F60*G60,2)</f>
        <v>19.71</v>
      </c>
    </row>
    <row r="61" spans="1:8" s="293" customFormat="1" ht="13.5" thickBot="1">
      <c r="A61" s="174"/>
      <c r="B61" s="175"/>
      <c r="C61" s="473"/>
      <c r="D61" s="474"/>
      <c r="E61" s="121"/>
      <c r="F61" s="121"/>
      <c r="G61" s="121"/>
      <c r="H61" s="176"/>
    </row>
    <row r="62" spans="1:8" s="293" customFormat="1" ht="13.5" thickBot="1">
      <c r="A62" s="123"/>
      <c r="B62" s="123"/>
      <c r="C62" s="123"/>
      <c r="D62" s="123"/>
      <c r="E62" s="123"/>
      <c r="F62" s="124"/>
      <c r="G62" s="123"/>
      <c r="H62" s="123"/>
    </row>
    <row r="63" spans="1:8" s="292" customFormat="1">
      <c r="A63" s="475" t="s">
        <v>73</v>
      </c>
      <c r="B63" s="476"/>
      <c r="C63" s="476"/>
      <c r="D63" s="476"/>
      <c r="E63" s="476"/>
      <c r="F63" s="476"/>
      <c r="G63" s="477"/>
      <c r="H63" s="125">
        <f>SUM(H58:H61)</f>
        <v>352.38</v>
      </c>
    </row>
    <row r="64" spans="1:8" s="292" customFormat="1">
      <c r="A64" s="478" t="s">
        <v>72</v>
      </c>
      <c r="B64" s="479"/>
      <c r="C64" s="479"/>
      <c r="D64" s="479"/>
      <c r="E64" s="479"/>
      <c r="F64" s="479"/>
      <c r="G64" s="480"/>
      <c r="H64" s="126">
        <f>H65-H63</f>
        <v>88.095000000000027</v>
      </c>
    </row>
    <row r="65" spans="1:8" s="292" customFormat="1" ht="13.5" thickBot="1">
      <c r="A65" s="481" t="s">
        <v>71</v>
      </c>
      <c r="B65" s="482"/>
      <c r="C65" s="482"/>
      <c r="D65" s="482"/>
      <c r="E65" s="482"/>
      <c r="F65" s="482"/>
      <c r="G65" s="483"/>
      <c r="H65" s="127">
        <f>H63*1.25</f>
        <v>440.47500000000002</v>
      </c>
    </row>
    <row r="66" spans="1:8" s="293" customFormat="1">
      <c r="A66" s="149"/>
      <c r="B66" s="149"/>
      <c r="C66" s="149"/>
      <c r="D66" s="149"/>
      <c r="E66" s="149"/>
      <c r="F66" s="149"/>
      <c r="G66" s="149"/>
      <c r="H66" s="150"/>
    </row>
    <row r="67" spans="1:8" s="293" customFormat="1" ht="13.5" thickBot="1">
      <c r="A67" s="149"/>
      <c r="B67" s="149"/>
      <c r="C67" s="149"/>
      <c r="D67" s="149"/>
      <c r="E67" s="149"/>
      <c r="F67" s="149"/>
      <c r="G67" s="149"/>
      <c r="H67" s="150"/>
    </row>
    <row r="68" spans="1:8" s="292" customFormat="1">
      <c r="A68" s="107" t="s">
        <v>386</v>
      </c>
      <c r="B68" s="429" t="s">
        <v>387</v>
      </c>
      <c r="C68" s="430"/>
      <c r="D68" s="430"/>
      <c r="E68" s="430"/>
      <c r="F68" s="430"/>
      <c r="G68" s="431"/>
      <c r="H68" s="108" t="s">
        <v>19</v>
      </c>
    </row>
    <row r="69" spans="1:8" s="292" customFormat="1" ht="23.25" thickBot="1">
      <c r="A69" s="109" t="s">
        <v>332</v>
      </c>
      <c r="B69" s="110" t="s">
        <v>17</v>
      </c>
      <c r="C69" s="466" t="s">
        <v>18</v>
      </c>
      <c r="D69" s="467"/>
      <c r="E69" s="111" t="s">
        <v>19</v>
      </c>
      <c r="F69" s="111" t="s">
        <v>20</v>
      </c>
      <c r="G69" s="111" t="s">
        <v>21</v>
      </c>
      <c r="H69" s="112" t="s">
        <v>22</v>
      </c>
    </row>
    <row r="70" spans="1:8" s="292" customFormat="1" ht="13.5">
      <c r="A70" s="488" t="s">
        <v>343</v>
      </c>
      <c r="B70" s="489"/>
      <c r="C70" s="489"/>
      <c r="D70" s="489"/>
      <c r="E70" s="489"/>
      <c r="F70" s="489"/>
      <c r="G70" s="489"/>
      <c r="H70" s="490"/>
    </row>
    <row r="71" spans="1:8" s="292" customFormat="1">
      <c r="A71" s="113">
        <v>88316</v>
      </c>
      <c r="B71" s="114" t="s">
        <v>334</v>
      </c>
      <c r="C71" s="421" t="s">
        <v>346</v>
      </c>
      <c r="D71" s="453"/>
      <c r="E71" s="115" t="s">
        <v>345</v>
      </c>
      <c r="F71" s="177">
        <v>1</v>
      </c>
      <c r="G71" s="152">
        <v>11.02</v>
      </c>
      <c r="H71" s="118">
        <f>ROUND(F71*G71,2)</f>
        <v>11.02</v>
      </c>
    </row>
    <row r="72" spans="1:8" s="292" customFormat="1">
      <c r="A72" s="132">
        <v>88309</v>
      </c>
      <c r="B72" s="114" t="s">
        <v>336</v>
      </c>
      <c r="C72" s="451" t="s">
        <v>344</v>
      </c>
      <c r="D72" s="452"/>
      <c r="E72" s="162" t="s">
        <v>345</v>
      </c>
      <c r="F72" s="177">
        <v>1</v>
      </c>
      <c r="G72" s="152">
        <v>13.77</v>
      </c>
      <c r="H72" s="178">
        <f>ROUND(F72*G72,2)</f>
        <v>13.77</v>
      </c>
    </row>
    <row r="73" spans="1:8" s="292" customFormat="1">
      <c r="A73" s="484" t="s">
        <v>347</v>
      </c>
      <c r="B73" s="485"/>
      <c r="C73" s="485"/>
      <c r="D73" s="485"/>
      <c r="E73" s="485"/>
      <c r="F73" s="485"/>
      <c r="G73" s="485"/>
      <c r="H73" s="486"/>
    </row>
    <row r="74" spans="1:8" s="294" customFormat="1">
      <c r="A74" s="113" t="s">
        <v>388</v>
      </c>
      <c r="B74" s="114" t="s">
        <v>348</v>
      </c>
      <c r="C74" s="421" t="s">
        <v>389</v>
      </c>
      <c r="D74" s="453"/>
      <c r="E74" s="115" t="s">
        <v>19</v>
      </c>
      <c r="F74" s="177">
        <v>1</v>
      </c>
      <c r="G74" s="152">
        <v>890</v>
      </c>
      <c r="H74" s="118">
        <f>ROUND(F74*G74,2)</f>
        <v>890</v>
      </c>
    </row>
    <row r="75" spans="1:8" s="292" customFormat="1">
      <c r="A75" s="484" t="s">
        <v>333</v>
      </c>
      <c r="B75" s="485"/>
      <c r="C75" s="485"/>
      <c r="D75" s="485"/>
      <c r="E75" s="485"/>
      <c r="F75" s="485"/>
      <c r="G75" s="485"/>
      <c r="H75" s="486"/>
    </row>
    <row r="76" spans="1:8" s="292" customFormat="1">
      <c r="A76" s="113" t="s">
        <v>376</v>
      </c>
      <c r="B76" s="114" t="s">
        <v>390</v>
      </c>
      <c r="C76" s="421" t="s">
        <v>391</v>
      </c>
      <c r="D76" s="453"/>
      <c r="E76" s="115" t="s">
        <v>367</v>
      </c>
      <c r="F76" s="177">
        <v>0.05</v>
      </c>
      <c r="G76" s="152">
        <v>22.04</v>
      </c>
      <c r="H76" s="118">
        <f>ROUND(F76*G76,2)</f>
        <v>1.1000000000000001</v>
      </c>
    </row>
    <row r="77" spans="1:8" s="292" customFormat="1">
      <c r="A77" s="132">
        <v>73406</v>
      </c>
      <c r="B77" s="114" t="s">
        <v>392</v>
      </c>
      <c r="C77" s="421" t="s">
        <v>393</v>
      </c>
      <c r="D77" s="453"/>
      <c r="E77" s="115" t="s">
        <v>367</v>
      </c>
      <c r="F77" s="177">
        <v>0.05</v>
      </c>
      <c r="G77" s="152">
        <v>486.76</v>
      </c>
      <c r="H77" s="118">
        <f>ROUND(F77*G77,2)</f>
        <v>24.34</v>
      </c>
    </row>
    <row r="78" spans="1:8" s="292" customFormat="1" ht="13.5" thickBot="1">
      <c r="A78" s="179"/>
      <c r="B78" s="180"/>
      <c r="C78" s="487"/>
      <c r="D78" s="474"/>
      <c r="E78" s="167"/>
      <c r="F78" s="168"/>
      <c r="G78" s="168"/>
      <c r="H78" s="169"/>
    </row>
    <row r="79" spans="1:8" s="293" customFormat="1" ht="13.5" thickBot="1">
      <c r="A79" s="123"/>
      <c r="B79" s="123"/>
      <c r="C79" s="123"/>
      <c r="D79" s="123"/>
      <c r="E79" s="123"/>
      <c r="F79" s="124"/>
      <c r="G79" s="123"/>
      <c r="H79" s="123"/>
    </row>
    <row r="80" spans="1:8" s="292" customFormat="1">
      <c r="A80" s="475" t="s">
        <v>73</v>
      </c>
      <c r="B80" s="476"/>
      <c r="C80" s="476"/>
      <c r="D80" s="476"/>
      <c r="E80" s="476"/>
      <c r="F80" s="476"/>
      <c r="G80" s="477"/>
      <c r="H80" s="125">
        <f>SUM(H71:H77)</f>
        <v>940.23</v>
      </c>
    </row>
    <row r="81" spans="1:8" s="292" customFormat="1">
      <c r="A81" s="478" t="s">
        <v>72</v>
      </c>
      <c r="B81" s="479"/>
      <c r="C81" s="479"/>
      <c r="D81" s="479"/>
      <c r="E81" s="479"/>
      <c r="F81" s="479"/>
      <c r="G81" s="480"/>
      <c r="H81" s="126">
        <f>H82-H80</f>
        <v>235.05749999999989</v>
      </c>
    </row>
    <row r="82" spans="1:8" s="292" customFormat="1" ht="13.5" thickBot="1">
      <c r="A82" s="481" t="s">
        <v>71</v>
      </c>
      <c r="B82" s="482"/>
      <c r="C82" s="482"/>
      <c r="D82" s="482"/>
      <c r="E82" s="482"/>
      <c r="F82" s="482"/>
      <c r="G82" s="483"/>
      <c r="H82" s="127">
        <f>H80*1.25</f>
        <v>1175.2874999999999</v>
      </c>
    </row>
    <row r="83" spans="1:8" s="292" customFormat="1">
      <c r="A83" s="149"/>
      <c r="B83" s="149"/>
      <c r="C83" s="149"/>
      <c r="D83" s="149"/>
      <c r="E83" s="149"/>
      <c r="F83" s="149"/>
      <c r="G83" s="149"/>
      <c r="H83" s="150"/>
    </row>
    <row r="84" spans="1:8" s="293" customFormat="1" ht="13.5" thickBot="1">
      <c r="A84" s="149"/>
      <c r="B84" s="149"/>
      <c r="C84" s="149"/>
      <c r="D84" s="149"/>
      <c r="E84" s="149"/>
      <c r="F84" s="149"/>
      <c r="G84" s="149"/>
      <c r="H84" s="150"/>
    </row>
    <row r="85" spans="1:8" s="292" customFormat="1">
      <c r="A85" s="107" t="s">
        <v>394</v>
      </c>
      <c r="B85" s="429" t="s">
        <v>395</v>
      </c>
      <c r="C85" s="430"/>
      <c r="D85" s="430"/>
      <c r="E85" s="430"/>
      <c r="F85" s="430"/>
      <c r="G85" s="431"/>
      <c r="H85" s="108" t="s">
        <v>19</v>
      </c>
    </row>
    <row r="86" spans="1:8" s="292" customFormat="1" ht="23.25" thickBot="1">
      <c r="A86" s="109" t="s">
        <v>332</v>
      </c>
      <c r="B86" s="110" t="s">
        <v>17</v>
      </c>
      <c r="C86" s="466" t="s">
        <v>18</v>
      </c>
      <c r="D86" s="467"/>
      <c r="E86" s="111" t="s">
        <v>19</v>
      </c>
      <c r="F86" s="111" t="s">
        <v>20</v>
      </c>
      <c r="G86" s="111" t="s">
        <v>21</v>
      </c>
      <c r="H86" s="112" t="s">
        <v>22</v>
      </c>
    </row>
    <row r="87" spans="1:8" s="292" customFormat="1" ht="13.5">
      <c r="A87" s="488" t="s">
        <v>343</v>
      </c>
      <c r="B87" s="489"/>
      <c r="C87" s="489"/>
      <c r="D87" s="489"/>
      <c r="E87" s="489"/>
      <c r="F87" s="489"/>
      <c r="G87" s="489"/>
      <c r="H87" s="490"/>
    </row>
    <row r="88" spans="1:8" s="292" customFormat="1">
      <c r="A88" s="113">
        <v>88316</v>
      </c>
      <c r="B88" s="114" t="s">
        <v>334</v>
      </c>
      <c r="C88" s="421" t="s">
        <v>346</v>
      </c>
      <c r="D88" s="453"/>
      <c r="E88" s="115" t="s">
        <v>345</v>
      </c>
      <c r="F88" s="181">
        <v>1</v>
      </c>
      <c r="G88" s="152">
        <v>11.02</v>
      </c>
      <c r="H88" s="118">
        <f>ROUND(F88*G88,2)</f>
        <v>11.02</v>
      </c>
    </row>
    <row r="89" spans="1:8" s="292" customFormat="1">
      <c r="A89" s="132">
        <v>88309</v>
      </c>
      <c r="B89" s="114" t="s">
        <v>336</v>
      </c>
      <c r="C89" s="451" t="s">
        <v>344</v>
      </c>
      <c r="D89" s="452"/>
      <c r="E89" s="162" t="s">
        <v>345</v>
      </c>
      <c r="F89" s="181">
        <v>1</v>
      </c>
      <c r="G89" s="152">
        <v>13.77</v>
      </c>
      <c r="H89" s="178">
        <f>ROUND(F89*G89,2)</f>
        <v>13.77</v>
      </c>
    </row>
    <row r="90" spans="1:8" s="292" customFormat="1">
      <c r="A90" s="484" t="s">
        <v>347</v>
      </c>
      <c r="B90" s="485"/>
      <c r="C90" s="485"/>
      <c r="D90" s="485"/>
      <c r="E90" s="485"/>
      <c r="F90" s="485"/>
      <c r="G90" s="485"/>
      <c r="H90" s="486"/>
    </row>
    <row r="91" spans="1:8" s="294" customFormat="1">
      <c r="A91" s="113" t="s">
        <v>388</v>
      </c>
      <c r="B91" s="114" t="s">
        <v>348</v>
      </c>
      <c r="C91" s="421" t="s">
        <v>395</v>
      </c>
      <c r="D91" s="453"/>
      <c r="E91" s="115" t="s">
        <v>19</v>
      </c>
      <c r="F91" s="181">
        <v>1</v>
      </c>
      <c r="G91" s="152">
        <v>999.98</v>
      </c>
      <c r="H91" s="118">
        <f>ROUND(F91*G91,2)</f>
        <v>999.98</v>
      </c>
    </row>
    <row r="92" spans="1:8" s="292" customFormat="1">
      <c r="A92" s="484" t="s">
        <v>333</v>
      </c>
      <c r="B92" s="485"/>
      <c r="C92" s="485"/>
      <c r="D92" s="485"/>
      <c r="E92" s="485"/>
      <c r="F92" s="485"/>
      <c r="G92" s="485"/>
      <c r="H92" s="486"/>
    </row>
    <row r="93" spans="1:8" s="292" customFormat="1">
      <c r="A93" s="113" t="s">
        <v>376</v>
      </c>
      <c r="B93" s="114" t="s">
        <v>390</v>
      </c>
      <c r="C93" s="421" t="s">
        <v>391</v>
      </c>
      <c r="D93" s="453"/>
      <c r="E93" s="115" t="s">
        <v>367</v>
      </c>
      <c r="F93" s="181">
        <v>0.05</v>
      </c>
      <c r="G93" s="152">
        <v>22.04</v>
      </c>
      <c r="H93" s="118">
        <f>ROUND(F93*G93,2)</f>
        <v>1.1000000000000001</v>
      </c>
    </row>
    <row r="94" spans="1:8" s="292" customFormat="1">
      <c r="A94" s="132">
        <v>73406</v>
      </c>
      <c r="B94" s="114" t="s">
        <v>392</v>
      </c>
      <c r="C94" s="421" t="s">
        <v>393</v>
      </c>
      <c r="D94" s="453"/>
      <c r="E94" s="115" t="s">
        <v>367</v>
      </c>
      <c r="F94" s="181">
        <v>0.05</v>
      </c>
      <c r="G94" s="152">
        <v>486.76</v>
      </c>
      <c r="H94" s="118">
        <f>ROUND(F94*G94,2)</f>
        <v>24.34</v>
      </c>
    </row>
    <row r="95" spans="1:8" s="292" customFormat="1" ht="13.5" thickBot="1">
      <c r="A95" s="179"/>
      <c r="B95" s="180"/>
      <c r="C95" s="487"/>
      <c r="D95" s="474"/>
      <c r="E95" s="167"/>
      <c r="F95" s="168"/>
      <c r="G95" s="168"/>
      <c r="H95" s="169"/>
    </row>
    <row r="96" spans="1:8" s="293" customFormat="1" ht="13.5" thickBot="1">
      <c r="A96" s="123"/>
      <c r="B96" s="123"/>
      <c r="C96" s="123"/>
      <c r="D96" s="123"/>
      <c r="E96" s="123"/>
      <c r="F96" s="124"/>
      <c r="G96" s="123"/>
      <c r="H96" s="123"/>
    </row>
    <row r="97" spans="1:8" s="292" customFormat="1">
      <c r="A97" s="475" t="s">
        <v>73</v>
      </c>
      <c r="B97" s="476"/>
      <c r="C97" s="476"/>
      <c r="D97" s="476"/>
      <c r="E97" s="476"/>
      <c r="F97" s="476"/>
      <c r="G97" s="477"/>
      <c r="H97" s="125">
        <f>SUM(H88:H94)</f>
        <v>1050.2099999999998</v>
      </c>
    </row>
    <row r="98" spans="1:8" s="292" customFormat="1">
      <c r="A98" s="478" t="s">
        <v>72</v>
      </c>
      <c r="B98" s="479"/>
      <c r="C98" s="479"/>
      <c r="D98" s="479"/>
      <c r="E98" s="479"/>
      <c r="F98" s="479"/>
      <c r="G98" s="480"/>
      <c r="H98" s="126">
        <f>H99-H97</f>
        <v>262.55250000000001</v>
      </c>
    </row>
    <row r="99" spans="1:8" s="292" customFormat="1" ht="13.5" thickBot="1">
      <c r="A99" s="481" t="s">
        <v>71</v>
      </c>
      <c r="B99" s="482"/>
      <c r="C99" s="482"/>
      <c r="D99" s="482"/>
      <c r="E99" s="482"/>
      <c r="F99" s="482"/>
      <c r="G99" s="483"/>
      <c r="H99" s="127">
        <f>H97*1.25</f>
        <v>1312.7624999999998</v>
      </c>
    </row>
    <row r="100" spans="1:8" s="292" customFormat="1">
      <c r="A100" s="149"/>
      <c r="B100" s="149"/>
      <c r="C100" s="149"/>
      <c r="D100" s="149"/>
      <c r="E100" s="149"/>
      <c r="F100" s="149"/>
      <c r="G100" s="149"/>
      <c r="H100" s="150"/>
    </row>
    <row r="101" spans="1:8" s="293" customFormat="1" ht="13.5" thickBot="1">
      <c r="A101" s="149"/>
      <c r="B101" s="149"/>
      <c r="C101" s="149"/>
      <c r="D101" s="149"/>
      <c r="E101" s="149"/>
      <c r="F101" s="149"/>
      <c r="G101" s="149"/>
      <c r="H101" s="150"/>
    </row>
    <row r="102" spans="1:8" s="292" customFormat="1">
      <c r="A102" s="107" t="s">
        <v>396</v>
      </c>
      <c r="B102" s="429" t="s">
        <v>397</v>
      </c>
      <c r="C102" s="430"/>
      <c r="D102" s="430"/>
      <c r="E102" s="430"/>
      <c r="F102" s="430"/>
      <c r="G102" s="431"/>
      <c r="H102" s="108" t="s">
        <v>19</v>
      </c>
    </row>
    <row r="103" spans="1:8" s="292" customFormat="1" ht="23.25" thickBot="1">
      <c r="A103" s="109" t="s">
        <v>332</v>
      </c>
      <c r="B103" s="110" t="s">
        <v>17</v>
      </c>
      <c r="C103" s="466" t="s">
        <v>18</v>
      </c>
      <c r="D103" s="467"/>
      <c r="E103" s="111" t="s">
        <v>19</v>
      </c>
      <c r="F103" s="111" t="s">
        <v>20</v>
      </c>
      <c r="G103" s="111" t="s">
        <v>21</v>
      </c>
      <c r="H103" s="112" t="s">
        <v>22</v>
      </c>
    </row>
    <row r="104" spans="1:8" s="292" customFormat="1" ht="13.5">
      <c r="A104" s="488" t="s">
        <v>343</v>
      </c>
      <c r="B104" s="489"/>
      <c r="C104" s="489"/>
      <c r="D104" s="489"/>
      <c r="E104" s="489"/>
      <c r="F104" s="489"/>
      <c r="G104" s="489"/>
      <c r="H104" s="490"/>
    </row>
    <row r="105" spans="1:8" s="292" customFormat="1">
      <c r="A105" s="113">
        <v>88316</v>
      </c>
      <c r="B105" s="114" t="s">
        <v>334</v>
      </c>
      <c r="C105" s="421" t="s">
        <v>346</v>
      </c>
      <c r="D105" s="453"/>
      <c r="E105" s="115" t="s">
        <v>345</v>
      </c>
      <c r="F105" s="181">
        <v>1</v>
      </c>
      <c r="G105" s="152">
        <v>11.02</v>
      </c>
      <c r="H105" s="118">
        <f>ROUND(F105*G105,2)</f>
        <v>11.02</v>
      </c>
    </row>
    <row r="106" spans="1:8" s="292" customFormat="1">
      <c r="A106" s="132">
        <v>88309</v>
      </c>
      <c r="B106" s="114" t="s">
        <v>336</v>
      </c>
      <c r="C106" s="451" t="s">
        <v>344</v>
      </c>
      <c r="D106" s="452"/>
      <c r="E106" s="162" t="s">
        <v>345</v>
      </c>
      <c r="F106" s="181">
        <v>1</v>
      </c>
      <c r="G106" s="152">
        <v>13.77</v>
      </c>
      <c r="H106" s="178">
        <f>ROUND(F106*G106,2)</f>
        <v>13.77</v>
      </c>
    </row>
    <row r="107" spans="1:8" s="292" customFormat="1">
      <c r="A107" s="484" t="s">
        <v>347</v>
      </c>
      <c r="B107" s="485"/>
      <c r="C107" s="485"/>
      <c r="D107" s="485"/>
      <c r="E107" s="485"/>
      <c r="F107" s="485"/>
      <c r="G107" s="485"/>
      <c r="H107" s="486"/>
    </row>
    <row r="108" spans="1:8" s="294" customFormat="1">
      <c r="A108" s="113" t="s">
        <v>388</v>
      </c>
      <c r="B108" s="114" t="s">
        <v>348</v>
      </c>
      <c r="C108" s="421" t="s">
        <v>397</v>
      </c>
      <c r="D108" s="453"/>
      <c r="E108" s="115" t="s">
        <v>19</v>
      </c>
      <c r="F108" s="177">
        <v>1</v>
      </c>
      <c r="G108" s="152">
        <v>800</v>
      </c>
      <c r="H108" s="118">
        <f>ROUND(F108*G108,2)</f>
        <v>800</v>
      </c>
    </row>
    <row r="109" spans="1:8" s="292" customFormat="1">
      <c r="A109" s="484" t="s">
        <v>333</v>
      </c>
      <c r="B109" s="485"/>
      <c r="C109" s="485"/>
      <c r="D109" s="485"/>
      <c r="E109" s="485"/>
      <c r="F109" s="485"/>
      <c r="G109" s="485"/>
      <c r="H109" s="486"/>
    </row>
    <row r="110" spans="1:8" s="292" customFormat="1">
      <c r="A110" s="113" t="s">
        <v>376</v>
      </c>
      <c r="B110" s="114" t="s">
        <v>390</v>
      </c>
      <c r="C110" s="421" t="s">
        <v>391</v>
      </c>
      <c r="D110" s="453"/>
      <c r="E110" s="115" t="s">
        <v>367</v>
      </c>
      <c r="F110" s="181">
        <v>0.05</v>
      </c>
      <c r="G110" s="152">
        <v>22.04</v>
      </c>
      <c r="H110" s="118">
        <f>ROUND(F110*G110,2)</f>
        <v>1.1000000000000001</v>
      </c>
    </row>
    <row r="111" spans="1:8" s="292" customFormat="1">
      <c r="A111" s="132">
        <v>73406</v>
      </c>
      <c r="B111" s="114" t="s">
        <v>392</v>
      </c>
      <c r="C111" s="421" t="s">
        <v>393</v>
      </c>
      <c r="D111" s="453"/>
      <c r="E111" s="115" t="s">
        <v>367</v>
      </c>
      <c r="F111" s="181">
        <v>0.05</v>
      </c>
      <c r="G111" s="152">
        <v>486.76</v>
      </c>
      <c r="H111" s="118">
        <f>ROUND(F111*G111,2)</f>
        <v>24.34</v>
      </c>
    </row>
    <row r="112" spans="1:8" s="292" customFormat="1" ht="13.5" thickBot="1">
      <c r="A112" s="179"/>
      <c r="B112" s="180"/>
      <c r="C112" s="487"/>
      <c r="D112" s="474"/>
      <c r="E112" s="167"/>
      <c r="F112" s="168"/>
      <c r="G112" s="168"/>
      <c r="H112" s="169"/>
    </row>
    <row r="113" spans="1:8" s="293" customFormat="1" ht="13.5" thickBot="1">
      <c r="A113" s="123"/>
      <c r="B113" s="123"/>
      <c r="C113" s="123"/>
      <c r="D113" s="123"/>
      <c r="E113" s="123"/>
      <c r="F113" s="124"/>
      <c r="G113" s="123"/>
      <c r="H113" s="123"/>
    </row>
    <row r="114" spans="1:8" s="292" customFormat="1">
      <c r="A114" s="475" t="s">
        <v>73</v>
      </c>
      <c r="B114" s="476"/>
      <c r="C114" s="476"/>
      <c r="D114" s="476"/>
      <c r="E114" s="476"/>
      <c r="F114" s="476"/>
      <c r="G114" s="477"/>
      <c r="H114" s="125">
        <f>SUM(H105:H111)</f>
        <v>850.23</v>
      </c>
    </row>
    <row r="115" spans="1:8" s="292" customFormat="1">
      <c r="A115" s="478" t="s">
        <v>72</v>
      </c>
      <c r="B115" s="479"/>
      <c r="C115" s="479"/>
      <c r="D115" s="479"/>
      <c r="E115" s="479"/>
      <c r="F115" s="479"/>
      <c r="G115" s="480"/>
      <c r="H115" s="126">
        <f>H116-H114</f>
        <v>212.55749999999989</v>
      </c>
    </row>
    <row r="116" spans="1:8" s="292" customFormat="1" ht="13.5" thickBot="1">
      <c r="A116" s="481" t="s">
        <v>71</v>
      </c>
      <c r="B116" s="482"/>
      <c r="C116" s="482"/>
      <c r="D116" s="482"/>
      <c r="E116" s="482"/>
      <c r="F116" s="482"/>
      <c r="G116" s="483"/>
      <c r="H116" s="127">
        <f>H114*1.25</f>
        <v>1062.7874999999999</v>
      </c>
    </row>
    <row r="117" spans="1:8" s="292" customFormat="1" ht="13.5" thickBot="1">
      <c r="A117" s="149"/>
      <c r="B117" s="149"/>
      <c r="C117" s="149"/>
      <c r="D117" s="149"/>
      <c r="E117" s="149"/>
      <c r="F117" s="149"/>
      <c r="G117" s="149"/>
      <c r="H117" s="150"/>
    </row>
    <row r="118" spans="1:8" s="292" customFormat="1">
      <c r="A118" s="107" t="s">
        <v>398</v>
      </c>
      <c r="B118" s="429" t="s">
        <v>399</v>
      </c>
      <c r="C118" s="430"/>
      <c r="D118" s="430"/>
      <c r="E118" s="430"/>
      <c r="F118" s="430"/>
      <c r="G118" s="431"/>
      <c r="H118" s="130" t="s">
        <v>19</v>
      </c>
    </row>
    <row r="119" spans="1:8" s="292" customFormat="1" ht="23.25" thickBot="1">
      <c r="A119" s="109" t="s">
        <v>340</v>
      </c>
      <c r="B119" s="110" t="s">
        <v>17</v>
      </c>
      <c r="C119" s="437" t="s">
        <v>18</v>
      </c>
      <c r="D119" s="437"/>
      <c r="E119" s="111" t="s">
        <v>19</v>
      </c>
      <c r="F119" s="111" t="s">
        <v>20</v>
      </c>
      <c r="G119" s="111" t="s">
        <v>341</v>
      </c>
      <c r="H119" s="131" t="s">
        <v>342</v>
      </c>
    </row>
    <row r="120" spans="1:8" s="292" customFormat="1" ht="13.5">
      <c r="A120" s="448" t="s">
        <v>343</v>
      </c>
      <c r="B120" s="449"/>
      <c r="C120" s="449"/>
      <c r="D120" s="449"/>
      <c r="E120" s="449"/>
      <c r="F120" s="449"/>
      <c r="G120" s="449"/>
      <c r="H120" s="450"/>
    </row>
    <row r="121" spans="1:8" s="292" customFormat="1">
      <c r="A121" s="113">
        <v>88316</v>
      </c>
      <c r="B121" s="114" t="s">
        <v>334</v>
      </c>
      <c r="C121" s="421" t="s">
        <v>346</v>
      </c>
      <c r="D121" s="453"/>
      <c r="E121" s="182" t="s">
        <v>345</v>
      </c>
      <c r="F121" s="183">
        <v>1</v>
      </c>
      <c r="G121" s="184">
        <v>11.02</v>
      </c>
      <c r="H121" s="137">
        <f>ROUND(F121*G121,2)</f>
        <v>11.02</v>
      </c>
    </row>
    <row r="122" spans="1:8" s="292" customFormat="1">
      <c r="A122" s="132">
        <v>88309</v>
      </c>
      <c r="B122" s="114" t="s">
        <v>336</v>
      </c>
      <c r="C122" s="451" t="s">
        <v>344</v>
      </c>
      <c r="D122" s="452"/>
      <c r="E122" s="185" t="s">
        <v>345</v>
      </c>
      <c r="F122" s="183">
        <v>1</v>
      </c>
      <c r="G122" s="184">
        <v>13.77</v>
      </c>
      <c r="H122" s="186">
        <f>ROUND(F122*G122,2)</f>
        <v>13.77</v>
      </c>
    </row>
    <row r="123" spans="1:8" s="292" customFormat="1" ht="13.5">
      <c r="A123" s="454" t="s">
        <v>347</v>
      </c>
      <c r="B123" s="455"/>
      <c r="C123" s="455"/>
      <c r="D123" s="455"/>
      <c r="E123" s="455"/>
      <c r="F123" s="455"/>
      <c r="G123" s="455"/>
      <c r="H123" s="456"/>
    </row>
    <row r="124" spans="1:8" s="292" customFormat="1">
      <c r="A124" s="187" t="s">
        <v>388</v>
      </c>
      <c r="B124" s="188" t="s">
        <v>348</v>
      </c>
      <c r="C124" s="491" t="s">
        <v>399</v>
      </c>
      <c r="D124" s="491"/>
      <c r="E124" s="182" t="s">
        <v>19</v>
      </c>
      <c r="F124" s="183">
        <v>1</v>
      </c>
      <c r="G124" s="184">
        <v>812.25</v>
      </c>
      <c r="H124" s="137">
        <f>ROUND(F124*G124,2)</f>
        <v>812.25</v>
      </c>
    </row>
    <row r="125" spans="1:8" s="292" customFormat="1" ht="13.5">
      <c r="A125" s="454" t="s">
        <v>333</v>
      </c>
      <c r="B125" s="455"/>
      <c r="C125" s="455"/>
      <c r="D125" s="455"/>
      <c r="E125" s="455"/>
      <c r="F125" s="455"/>
      <c r="G125" s="455"/>
      <c r="H125" s="456"/>
    </row>
    <row r="126" spans="1:8" s="292" customFormat="1">
      <c r="A126" s="187" t="s">
        <v>376</v>
      </c>
      <c r="B126" s="188" t="s">
        <v>390</v>
      </c>
      <c r="C126" s="491" t="s">
        <v>391</v>
      </c>
      <c r="D126" s="491"/>
      <c r="E126" s="182" t="s">
        <v>367</v>
      </c>
      <c r="F126" s="183">
        <v>0.05</v>
      </c>
      <c r="G126" s="184">
        <v>22.04</v>
      </c>
      <c r="H126" s="137">
        <f>ROUND(F126*G126,2)</f>
        <v>1.1000000000000001</v>
      </c>
    </row>
    <row r="127" spans="1:8" s="292" customFormat="1">
      <c r="A127" s="189">
        <v>73406</v>
      </c>
      <c r="B127" s="188" t="s">
        <v>392</v>
      </c>
      <c r="C127" s="491" t="s">
        <v>393</v>
      </c>
      <c r="D127" s="491"/>
      <c r="E127" s="182" t="s">
        <v>367</v>
      </c>
      <c r="F127" s="183">
        <v>0.05</v>
      </c>
      <c r="G127" s="184">
        <v>486.76</v>
      </c>
      <c r="H127" s="137">
        <f>ROUND(F127*G127,2)</f>
        <v>24.34</v>
      </c>
    </row>
    <row r="128" spans="1:8" s="292" customFormat="1" ht="13.5" thickBot="1">
      <c r="A128" s="179"/>
      <c r="B128" s="180"/>
      <c r="C128" s="492"/>
      <c r="D128" s="493"/>
      <c r="E128" s="167"/>
      <c r="F128" s="168"/>
      <c r="G128" s="168"/>
      <c r="H128" s="190"/>
    </row>
    <row r="129" spans="1:8" s="292" customFormat="1" ht="13.5" thickBot="1">
      <c r="A129" s="445"/>
      <c r="B129" s="446"/>
      <c r="C129" s="446"/>
      <c r="D129" s="446"/>
      <c r="E129" s="446"/>
      <c r="F129" s="446"/>
      <c r="G129" s="446"/>
      <c r="H129" s="447"/>
    </row>
    <row r="130" spans="1:8" s="292" customFormat="1">
      <c r="A130" s="423" t="s">
        <v>73</v>
      </c>
      <c r="B130" s="424"/>
      <c r="C130" s="424"/>
      <c r="D130" s="424"/>
      <c r="E130" s="424"/>
      <c r="F130" s="424"/>
      <c r="G130" s="424"/>
      <c r="H130" s="146">
        <f>SUM(H121:H127)</f>
        <v>862.48</v>
      </c>
    </row>
    <row r="131" spans="1:8" s="292" customFormat="1">
      <c r="A131" s="425" t="s">
        <v>72</v>
      </c>
      <c r="B131" s="426"/>
      <c r="C131" s="426"/>
      <c r="D131" s="426"/>
      <c r="E131" s="426"/>
      <c r="F131" s="426"/>
      <c r="G131" s="426"/>
      <c r="H131" s="147">
        <f>H132-H130</f>
        <v>215.61999999999989</v>
      </c>
    </row>
    <row r="132" spans="1:8" s="292" customFormat="1" ht="13.5" thickBot="1">
      <c r="A132" s="427" t="s">
        <v>71</v>
      </c>
      <c r="B132" s="428"/>
      <c r="C132" s="428"/>
      <c r="D132" s="428"/>
      <c r="E132" s="428"/>
      <c r="F132" s="428"/>
      <c r="G132" s="428"/>
      <c r="H132" s="148">
        <f>H130*1.25</f>
        <v>1078.0999999999999</v>
      </c>
    </row>
    <row r="133" spans="1:8" s="292" customFormat="1" ht="13.5" thickBot="1">
      <c r="A133" s="149"/>
      <c r="B133" s="149"/>
      <c r="C133" s="149"/>
      <c r="D133" s="149"/>
      <c r="E133" s="149"/>
      <c r="F133" s="149"/>
      <c r="G133" s="149"/>
      <c r="H133" s="150"/>
    </row>
    <row r="134" spans="1:8" s="292" customFormat="1">
      <c r="A134" s="107" t="s">
        <v>169</v>
      </c>
      <c r="B134" s="429" t="s">
        <v>400</v>
      </c>
      <c r="C134" s="430"/>
      <c r="D134" s="430"/>
      <c r="E134" s="430"/>
      <c r="F134" s="430"/>
      <c r="G134" s="431"/>
      <c r="H134" s="108" t="s">
        <v>401</v>
      </c>
    </row>
    <row r="135" spans="1:8" s="292" customFormat="1" ht="23.25" thickBot="1">
      <c r="A135" s="109" t="s">
        <v>340</v>
      </c>
      <c r="B135" s="110" t="s">
        <v>17</v>
      </c>
      <c r="C135" s="437" t="s">
        <v>18</v>
      </c>
      <c r="D135" s="437"/>
      <c r="E135" s="111" t="s">
        <v>19</v>
      </c>
      <c r="F135" s="111" t="s">
        <v>20</v>
      </c>
      <c r="G135" s="111" t="s">
        <v>21</v>
      </c>
      <c r="H135" s="112" t="s">
        <v>22</v>
      </c>
    </row>
    <row r="136" spans="1:8" s="292" customFormat="1">
      <c r="A136" s="438" t="s">
        <v>343</v>
      </c>
      <c r="B136" s="439"/>
      <c r="C136" s="439"/>
      <c r="D136" s="439"/>
      <c r="E136" s="439"/>
      <c r="F136" s="439"/>
      <c r="G136" s="439"/>
      <c r="H136" s="440"/>
    </row>
    <row r="137" spans="1:8" s="292" customFormat="1">
      <c r="A137" s="113">
        <v>88316</v>
      </c>
      <c r="B137" s="114" t="s">
        <v>334</v>
      </c>
      <c r="C137" s="421" t="s">
        <v>346</v>
      </c>
      <c r="D137" s="453"/>
      <c r="E137" s="182" t="s">
        <v>345</v>
      </c>
      <c r="F137" s="191">
        <v>1</v>
      </c>
      <c r="G137" s="192">
        <v>11.02</v>
      </c>
      <c r="H137" s="193">
        <f>ROUND(F137*G137,2)</f>
        <v>11.02</v>
      </c>
    </row>
    <row r="138" spans="1:8" s="292" customFormat="1">
      <c r="A138" s="187"/>
      <c r="B138" s="194"/>
      <c r="C138" s="497"/>
      <c r="D138" s="497"/>
      <c r="E138" s="182"/>
      <c r="F138" s="191"/>
      <c r="G138" s="192"/>
      <c r="H138" s="193"/>
    </row>
    <row r="139" spans="1:8" s="292" customFormat="1">
      <c r="A139" s="498" t="s">
        <v>333</v>
      </c>
      <c r="B139" s="499"/>
      <c r="C139" s="499"/>
      <c r="D139" s="499"/>
      <c r="E139" s="499"/>
      <c r="F139" s="499"/>
      <c r="G139" s="499"/>
      <c r="H139" s="500"/>
    </row>
    <row r="140" spans="1:8" s="292" customFormat="1">
      <c r="A140" s="187">
        <v>5761</v>
      </c>
      <c r="B140" s="194" t="s">
        <v>348</v>
      </c>
      <c r="C140" s="497" t="s">
        <v>402</v>
      </c>
      <c r="D140" s="497"/>
      <c r="E140" s="182" t="s">
        <v>403</v>
      </c>
      <c r="F140" s="191">
        <v>5.1999999999999998E-2</v>
      </c>
      <c r="G140" s="192">
        <v>128.08000000000001</v>
      </c>
      <c r="H140" s="193">
        <f>ROUND(F140*G140,2)</f>
        <v>6.66</v>
      </c>
    </row>
    <row r="141" spans="1:8" s="292" customFormat="1" ht="13.5" thickBot="1">
      <c r="A141" s="119"/>
      <c r="B141" s="120"/>
      <c r="C141" s="422"/>
      <c r="D141" s="422"/>
      <c r="E141" s="121"/>
      <c r="F141" s="121"/>
      <c r="G141" s="121"/>
      <c r="H141" s="122"/>
    </row>
    <row r="142" spans="1:8" s="292" customFormat="1" ht="13.5" thickBot="1">
      <c r="A142" s="195"/>
      <c r="B142" s="195"/>
      <c r="C142" s="195"/>
      <c r="D142" s="195"/>
      <c r="E142" s="195"/>
      <c r="F142" s="196"/>
      <c r="G142" s="195"/>
      <c r="H142" s="195"/>
    </row>
    <row r="143" spans="1:8" s="292" customFormat="1">
      <c r="A143" s="423" t="s">
        <v>73</v>
      </c>
      <c r="B143" s="424"/>
      <c r="C143" s="424"/>
      <c r="D143" s="424"/>
      <c r="E143" s="424"/>
      <c r="F143" s="424"/>
      <c r="G143" s="424"/>
      <c r="H143" s="125">
        <f>SUM(H137:H140)</f>
        <v>17.68</v>
      </c>
    </row>
    <row r="144" spans="1:8" s="292" customFormat="1">
      <c r="A144" s="425" t="s">
        <v>72</v>
      </c>
      <c r="B144" s="426"/>
      <c r="C144" s="426"/>
      <c r="D144" s="426"/>
      <c r="E144" s="426"/>
      <c r="F144" s="426"/>
      <c r="G144" s="426"/>
      <c r="H144" s="126">
        <f>H145-H143</f>
        <v>4.4200000000000017</v>
      </c>
    </row>
    <row r="145" spans="1:8" s="292" customFormat="1" ht="13.5" thickBot="1">
      <c r="A145" s="427" t="s">
        <v>71</v>
      </c>
      <c r="B145" s="428"/>
      <c r="C145" s="428"/>
      <c r="D145" s="428"/>
      <c r="E145" s="428"/>
      <c r="F145" s="428"/>
      <c r="G145" s="428"/>
      <c r="H145" s="127">
        <f>H143*1.25</f>
        <v>22.1</v>
      </c>
    </row>
    <row r="146" spans="1:8" s="292" customFormat="1" ht="13.5" thickBot="1">
      <c r="A146" s="149"/>
      <c r="B146" s="149"/>
      <c r="C146" s="149"/>
      <c r="D146" s="149"/>
      <c r="E146" s="149"/>
      <c r="F146" s="149"/>
      <c r="G146" s="149"/>
      <c r="H146" s="150"/>
    </row>
    <row r="147" spans="1:8" s="292" customFormat="1">
      <c r="A147" s="107" t="s">
        <v>404</v>
      </c>
      <c r="B147" s="429" t="s">
        <v>405</v>
      </c>
      <c r="C147" s="430"/>
      <c r="D147" s="430"/>
      <c r="E147" s="430"/>
      <c r="F147" s="430"/>
      <c r="G147" s="431"/>
      <c r="H147" s="108" t="s">
        <v>19</v>
      </c>
    </row>
    <row r="148" spans="1:8" s="292" customFormat="1" ht="23.25" thickBot="1">
      <c r="A148" s="109" t="s">
        <v>332</v>
      </c>
      <c r="B148" s="110" t="s">
        <v>17</v>
      </c>
      <c r="C148" s="466" t="s">
        <v>18</v>
      </c>
      <c r="D148" s="467"/>
      <c r="E148" s="111" t="s">
        <v>19</v>
      </c>
      <c r="F148" s="111" t="s">
        <v>20</v>
      </c>
      <c r="G148" s="111" t="s">
        <v>21</v>
      </c>
      <c r="H148" s="112" t="s">
        <v>22</v>
      </c>
    </row>
    <row r="149" spans="1:8" s="295" customFormat="1">
      <c r="A149" s="494" t="s">
        <v>343</v>
      </c>
      <c r="B149" s="495"/>
      <c r="C149" s="495"/>
      <c r="D149" s="495"/>
      <c r="E149" s="495"/>
      <c r="F149" s="495"/>
      <c r="G149" s="495"/>
      <c r="H149" s="496"/>
    </row>
    <row r="150" spans="1:8" s="296" customFormat="1">
      <c r="A150" s="197">
        <v>88316</v>
      </c>
      <c r="B150" s="198" t="s">
        <v>336</v>
      </c>
      <c r="C150" s="506" t="s">
        <v>346</v>
      </c>
      <c r="D150" s="507"/>
      <c r="E150" s="199" t="s">
        <v>345</v>
      </c>
      <c r="F150" s="200">
        <v>1.5</v>
      </c>
      <c r="G150" s="201">
        <v>11.02</v>
      </c>
      <c r="H150" s="202">
        <f>ROUND(F150*G150,2)</f>
        <v>16.53</v>
      </c>
    </row>
    <row r="151" spans="1:8" s="295" customFormat="1" ht="13.5" thickBot="1">
      <c r="A151" s="179"/>
      <c r="B151" s="180"/>
      <c r="C151" s="508"/>
      <c r="D151" s="462"/>
      <c r="E151" s="167"/>
      <c r="F151" s="203"/>
      <c r="G151" s="203"/>
      <c r="H151" s="169"/>
    </row>
    <row r="152" spans="1:8" s="293" customFormat="1" ht="13.5" thickBot="1">
      <c r="A152" s="123"/>
      <c r="B152" s="123"/>
      <c r="C152" s="123"/>
      <c r="D152" s="123"/>
      <c r="E152" s="123"/>
      <c r="F152" s="124"/>
      <c r="G152" s="123"/>
      <c r="H152" s="123"/>
    </row>
    <row r="153" spans="1:8" s="292" customFormat="1">
      <c r="A153" s="475" t="s">
        <v>73</v>
      </c>
      <c r="B153" s="476"/>
      <c r="C153" s="476"/>
      <c r="D153" s="476"/>
      <c r="E153" s="476"/>
      <c r="F153" s="476"/>
      <c r="G153" s="477"/>
      <c r="H153" s="125">
        <f>SUM(H150:H150)</f>
        <v>16.53</v>
      </c>
    </row>
    <row r="154" spans="1:8" s="292" customFormat="1">
      <c r="A154" s="425" t="s">
        <v>72</v>
      </c>
      <c r="B154" s="426"/>
      <c r="C154" s="426"/>
      <c r="D154" s="426"/>
      <c r="E154" s="426"/>
      <c r="F154" s="426"/>
      <c r="G154" s="426"/>
      <c r="H154" s="126">
        <f>H155-H153</f>
        <v>4.1325000000000003</v>
      </c>
    </row>
    <row r="155" spans="1:8" s="292" customFormat="1" ht="13.5" thickBot="1">
      <c r="A155" s="427" t="s">
        <v>71</v>
      </c>
      <c r="B155" s="428"/>
      <c r="C155" s="428"/>
      <c r="D155" s="428"/>
      <c r="E155" s="428"/>
      <c r="F155" s="428"/>
      <c r="G155" s="428"/>
      <c r="H155" s="127">
        <f>H153*1.25</f>
        <v>20.662500000000001</v>
      </c>
    </row>
    <row r="156" spans="1:8" s="292" customFormat="1" ht="13.5" thickBot="1">
      <c r="A156" s="128"/>
      <c r="B156" s="128"/>
      <c r="C156" s="128"/>
      <c r="D156" s="128"/>
      <c r="E156" s="128"/>
      <c r="F156" s="128"/>
      <c r="G156" s="128"/>
      <c r="H156" s="129"/>
    </row>
    <row r="157" spans="1:8" s="292" customFormat="1">
      <c r="A157" s="107" t="s">
        <v>381</v>
      </c>
      <c r="B157" s="429" t="s">
        <v>406</v>
      </c>
      <c r="C157" s="430"/>
      <c r="D157" s="430"/>
      <c r="E157" s="430"/>
      <c r="F157" s="430"/>
      <c r="G157" s="431"/>
      <c r="H157" s="108" t="s">
        <v>367</v>
      </c>
    </row>
    <row r="158" spans="1:8" s="292" customFormat="1" ht="23.25" thickBot="1">
      <c r="A158" s="204" t="s">
        <v>332</v>
      </c>
      <c r="B158" s="205" t="s">
        <v>17</v>
      </c>
      <c r="C158" s="501" t="s">
        <v>18</v>
      </c>
      <c r="D158" s="501"/>
      <c r="E158" s="206" t="s">
        <v>19</v>
      </c>
      <c r="F158" s="206" t="s">
        <v>20</v>
      </c>
      <c r="G158" s="206" t="s">
        <v>407</v>
      </c>
      <c r="H158" s="207" t="s">
        <v>22</v>
      </c>
    </row>
    <row r="159" spans="1:8" s="292" customFormat="1" ht="13.5">
      <c r="A159" s="502" t="s">
        <v>343</v>
      </c>
      <c r="B159" s="503"/>
      <c r="C159" s="503"/>
      <c r="D159" s="503"/>
      <c r="E159" s="503"/>
      <c r="F159" s="503"/>
      <c r="G159" s="503"/>
      <c r="H159" s="504"/>
    </row>
    <row r="160" spans="1:8">
      <c r="A160" s="208">
        <v>88309</v>
      </c>
      <c r="B160" s="194" t="s">
        <v>334</v>
      </c>
      <c r="C160" s="505" t="s">
        <v>344</v>
      </c>
      <c r="D160" s="505" t="s">
        <v>345</v>
      </c>
      <c r="E160" s="209" t="s">
        <v>345</v>
      </c>
      <c r="F160" s="210">
        <v>4.6399999999999997</v>
      </c>
      <c r="G160" s="211">
        <v>13.77</v>
      </c>
      <c r="H160" s="212">
        <f t="shared" ref="H160:H165" si="1">ROUND(F160*G160,2)</f>
        <v>63.89</v>
      </c>
    </row>
    <row r="161" spans="1:8">
      <c r="A161" s="208">
        <v>88262</v>
      </c>
      <c r="B161" s="194" t="s">
        <v>336</v>
      </c>
      <c r="C161" s="505" t="s">
        <v>408</v>
      </c>
      <c r="D161" s="505" t="s">
        <v>345</v>
      </c>
      <c r="E161" s="209" t="s">
        <v>345</v>
      </c>
      <c r="F161" s="210">
        <v>17.55</v>
      </c>
      <c r="G161" s="211">
        <v>13.77</v>
      </c>
      <c r="H161" s="212">
        <f t="shared" si="1"/>
        <v>241.66</v>
      </c>
    </row>
    <row r="162" spans="1:8">
      <c r="A162" s="208">
        <v>88245</v>
      </c>
      <c r="B162" s="194" t="s">
        <v>360</v>
      </c>
      <c r="C162" s="505" t="s">
        <v>409</v>
      </c>
      <c r="D162" s="505" t="s">
        <v>345</v>
      </c>
      <c r="E162" s="209" t="s">
        <v>345</v>
      </c>
      <c r="F162" s="213">
        <v>7</v>
      </c>
      <c r="G162" s="211">
        <v>13.77</v>
      </c>
      <c r="H162" s="212">
        <f t="shared" si="1"/>
        <v>96.39</v>
      </c>
    </row>
    <row r="163" spans="1:8">
      <c r="A163" s="208">
        <v>88243</v>
      </c>
      <c r="B163" s="194" t="s">
        <v>363</v>
      </c>
      <c r="C163" s="505" t="s">
        <v>410</v>
      </c>
      <c r="D163" s="505" t="s">
        <v>345</v>
      </c>
      <c r="E163" s="209" t="s">
        <v>345</v>
      </c>
      <c r="F163" s="210">
        <v>7</v>
      </c>
      <c r="G163" s="211">
        <v>11.65</v>
      </c>
      <c r="H163" s="212">
        <f t="shared" si="1"/>
        <v>81.55</v>
      </c>
    </row>
    <row r="164" spans="1:8">
      <c r="A164" s="208">
        <v>88316</v>
      </c>
      <c r="B164" s="194" t="s">
        <v>365</v>
      </c>
      <c r="C164" s="505" t="s">
        <v>346</v>
      </c>
      <c r="D164" s="505" t="s">
        <v>345</v>
      </c>
      <c r="E164" s="209" t="s">
        <v>345</v>
      </c>
      <c r="F164" s="210">
        <v>10.92</v>
      </c>
      <c r="G164" s="211">
        <v>11.02</v>
      </c>
      <c r="H164" s="212">
        <f t="shared" si="1"/>
        <v>120.34</v>
      </c>
    </row>
    <row r="165" spans="1:8">
      <c r="A165" s="208">
        <v>88239</v>
      </c>
      <c r="B165" s="194" t="s">
        <v>368</v>
      </c>
      <c r="C165" s="505" t="s">
        <v>411</v>
      </c>
      <c r="D165" s="505" t="s">
        <v>345</v>
      </c>
      <c r="E165" s="209" t="s">
        <v>345</v>
      </c>
      <c r="F165" s="210">
        <v>17.55</v>
      </c>
      <c r="G165" s="211">
        <v>11.31</v>
      </c>
      <c r="H165" s="212">
        <f t="shared" si="1"/>
        <v>198.49</v>
      </c>
    </row>
    <row r="166" spans="1:8" s="297" customFormat="1">
      <c r="A166" s="498" t="s">
        <v>347</v>
      </c>
      <c r="B166" s="499"/>
      <c r="C166" s="499"/>
      <c r="D166" s="499"/>
      <c r="E166" s="499"/>
      <c r="F166" s="499"/>
      <c r="G166" s="499"/>
      <c r="H166" s="500"/>
    </row>
    <row r="167" spans="1:8">
      <c r="A167" s="214">
        <v>27</v>
      </c>
      <c r="B167" s="194" t="s">
        <v>348</v>
      </c>
      <c r="C167" s="509" t="s">
        <v>412</v>
      </c>
      <c r="D167" s="509"/>
      <c r="E167" s="215" t="s">
        <v>375</v>
      </c>
      <c r="F167" s="216">
        <v>55</v>
      </c>
      <c r="G167" s="217">
        <v>3.22</v>
      </c>
      <c r="H167" s="218">
        <f t="shared" ref="H167:H177" si="2">ROUND(F167*G167,2)</f>
        <v>177.1</v>
      </c>
    </row>
    <row r="168" spans="1:8">
      <c r="A168" s="208">
        <v>38</v>
      </c>
      <c r="B168" s="194" t="s">
        <v>350</v>
      </c>
      <c r="C168" s="510" t="s">
        <v>413</v>
      </c>
      <c r="D168" s="510"/>
      <c r="E168" s="209" t="s">
        <v>375</v>
      </c>
      <c r="F168" s="210">
        <v>22</v>
      </c>
      <c r="G168" s="211">
        <v>3.88</v>
      </c>
      <c r="H168" s="212">
        <f t="shared" si="2"/>
        <v>85.36</v>
      </c>
    </row>
    <row r="169" spans="1:8">
      <c r="A169" s="208">
        <v>337</v>
      </c>
      <c r="B169" s="194" t="s">
        <v>414</v>
      </c>
      <c r="C169" s="505" t="s">
        <v>415</v>
      </c>
      <c r="D169" s="505" t="s">
        <v>375</v>
      </c>
      <c r="E169" s="209" t="s">
        <v>375</v>
      </c>
      <c r="F169" s="210">
        <v>2.5</v>
      </c>
      <c r="G169" s="211">
        <v>6.95</v>
      </c>
      <c r="H169" s="212">
        <f t="shared" si="2"/>
        <v>17.38</v>
      </c>
    </row>
    <row r="170" spans="1:8">
      <c r="A170" s="208">
        <v>370</v>
      </c>
      <c r="B170" s="194" t="s">
        <v>416</v>
      </c>
      <c r="C170" s="505" t="s">
        <v>417</v>
      </c>
      <c r="D170" s="505" t="s">
        <v>385</v>
      </c>
      <c r="E170" s="209" t="s">
        <v>385</v>
      </c>
      <c r="F170" s="210">
        <v>0.6139</v>
      </c>
      <c r="G170" s="211">
        <v>57.5</v>
      </c>
      <c r="H170" s="212">
        <f t="shared" si="2"/>
        <v>35.299999999999997</v>
      </c>
    </row>
    <row r="171" spans="1:8">
      <c r="A171" s="208">
        <v>643</v>
      </c>
      <c r="B171" s="194" t="s">
        <v>418</v>
      </c>
      <c r="C171" s="505" t="s">
        <v>419</v>
      </c>
      <c r="D171" s="505" t="s">
        <v>345</v>
      </c>
      <c r="E171" s="209" t="s">
        <v>345</v>
      </c>
      <c r="F171" s="210">
        <v>0.65</v>
      </c>
      <c r="G171" s="211">
        <v>2.73</v>
      </c>
      <c r="H171" s="212">
        <f t="shared" si="2"/>
        <v>1.77</v>
      </c>
    </row>
    <row r="172" spans="1:8">
      <c r="A172" s="208">
        <v>1357</v>
      </c>
      <c r="B172" s="194" t="s">
        <v>420</v>
      </c>
      <c r="C172" s="505" t="s">
        <v>421</v>
      </c>
      <c r="D172" s="505" t="s">
        <v>422</v>
      </c>
      <c r="E172" s="209" t="s">
        <v>422</v>
      </c>
      <c r="F172" s="210">
        <v>1.1404958000000001</v>
      </c>
      <c r="G172" s="211">
        <v>40.770000000000003</v>
      </c>
      <c r="H172" s="212">
        <f t="shared" si="2"/>
        <v>46.5</v>
      </c>
    </row>
    <row r="173" spans="1:8">
      <c r="A173" s="208">
        <v>1379</v>
      </c>
      <c r="B173" s="194" t="s">
        <v>423</v>
      </c>
      <c r="C173" s="505" t="s">
        <v>424</v>
      </c>
      <c r="D173" s="505" t="s">
        <v>375</v>
      </c>
      <c r="E173" s="209" t="s">
        <v>375</v>
      </c>
      <c r="F173" s="210">
        <v>369.6</v>
      </c>
      <c r="G173" s="211">
        <v>0.64</v>
      </c>
      <c r="H173" s="212">
        <f t="shared" si="2"/>
        <v>236.54</v>
      </c>
    </row>
    <row r="174" spans="1:8">
      <c r="A174" s="208">
        <v>2692</v>
      </c>
      <c r="B174" s="194" t="s">
        <v>425</v>
      </c>
      <c r="C174" s="505" t="s">
        <v>426</v>
      </c>
      <c r="D174" s="505" t="s">
        <v>427</v>
      </c>
      <c r="E174" s="209" t="s">
        <v>427</v>
      </c>
      <c r="F174" s="210">
        <v>1.2</v>
      </c>
      <c r="G174" s="211">
        <v>4.7</v>
      </c>
      <c r="H174" s="212">
        <f t="shared" si="2"/>
        <v>5.64</v>
      </c>
    </row>
    <row r="175" spans="1:8">
      <c r="A175" s="208">
        <v>4006</v>
      </c>
      <c r="B175" s="194" t="s">
        <v>428</v>
      </c>
      <c r="C175" s="505" t="s">
        <v>429</v>
      </c>
      <c r="D175" s="505" t="s">
        <v>385</v>
      </c>
      <c r="E175" s="209" t="s">
        <v>385</v>
      </c>
      <c r="F175" s="210">
        <v>0.12</v>
      </c>
      <c r="G175" s="211">
        <v>480.54</v>
      </c>
      <c r="H175" s="212">
        <f t="shared" si="2"/>
        <v>57.66</v>
      </c>
    </row>
    <row r="176" spans="1:8">
      <c r="A176" s="208">
        <v>4718</v>
      </c>
      <c r="B176" s="194" t="s">
        <v>430</v>
      </c>
      <c r="C176" s="505" t="s">
        <v>431</v>
      </c>
      <c r="D176" s="505" t="s">
        <v>385</v>
      </c>
      <c r="E176" s="209" t="s">
        <v>385</v>
      </c>
      <c r="F176" s="210">
        <v>0.878</v>
      </c>
      <c r="G176" s="211">
        <v>105</v>
      </c>
      <c r="H176" s="212">
        <f t="shared" si="2"/>
        <v>92.19</v>
      </c>
    </row>
    <row r="177" spans="1:8">
      <c r="A177" s="208">
        <v>5061</v>
      </c>
      <c r="B177" s="194" t="s">
        <v>432</v>
      </c>
      <c r="C177" s="505" t="s">
        <v>433</v>
      </c>
      <c r="D177" s="505" t="s">
        <v>375</v>
      </c>
      <c r="E177" s="209" t="s">
        <v>375</v>
      </c>
      <c r="F177" s="210">
        <v>2.52</v>
      </c>
      <c r="G177" s="211">
        <v>7.5</v>
      </c>
      <c r="H177" s="212">
        <f t="shared" si="2"/>
        <v>18.899999999999999</v>
      </c>
    </row>
    <row r="178" spans="1:8" ht="13.5" thickBot="1">
      <c r="A178" s="219"/>
      <c r="B178" s="220"/>
      <c r="C178" s="511"/>
      <c r="D178" s="512"/>
      <c r="E178" s="221"/>
      <c r="F178" s="221"/>
      <c r="G178" s="222"/>
      <c r="H178" s="223"/>
    </row>
    <row r="179" spans="1:8" s="293" customFormat="1" ht="13.5" thickBot="1">
      <c r="A179" s="123"/>
      <c r="B179" s="123"/>
      <c r="C179" s="123"/>
      <c r="D179" s="123"/>
      <c r="E179" s="123"/>
      <c r="F179" s="124"/>
      <c r="G179" s="123"/>
      <c r="H179" s="123"/>
    </row>
    <row r="180" spans="1:8" s="292" customFormat="1">
      <c r="A180" s="423" t="s">
        <v>73</v>
      </c>
      <c r="B180" s="424"/>
      <c r="C180" s="424"/>
      <c r="D180" s="424"/>
      <c r="E180" s="424"/>
      <c r="F180" s="424"/>
      <c r="G180" s="424"/>
      <c r="H180" s="125">
        <f>SUM(H160:H177)</f>
        <v>1576.6600000000003</v>
      </c>
    </row>
    <row r="181" spans="1:8" s="292" customFormat="1">
      <c r="A181" s="425" t="s">
        <v>72</v>
      </c>
      <c r="B181" s="426"/>
      <c r="C181" s="426"/>
      <c r="D181" s="426"/>
      <c r="E181" s="426"/>
      <c r="F181" s="426"/>
      <c r="G181" s="426"/>
      <c r="H181" s="126">
        <f>H182-H180</f>
        <v>394.16499999999996</v>
      </c>
    </row>
    <row r="182" spans="1:8" s="292" customFormat="1" ht="13.5" thickBot="1">
      <c r="A182" s="427" t="s">
        <v>71</v>
      </c>
      <c r="B182" s="428"/>
      <c r="C182" s="428"/>
      <c r="D182" s="428"/>
      <c r="E182" s="428"/>
      <c r="F182" s="428"/>
      <c r="G182" s="428"/>
      <c r="H182" s="127">
        <f>H180*1.25</f>
        <v>1970.8250000000003</v>
      </c>
    </row>
    <row r="183" spans="1:8" s="292" customFormat="1">
      <c r="A183" s="128"/>
      <c r="B183" s="128"/>
      <c r="C183" s="128"/>
      <c r="D183" s="128"/>
      <c r="E183" s="128"/>
      <c r="F183" s="128"/>
      <c r="G183" s="128"/>
      <c r="H183" s="129"/>
    </row>
    <row r="184" spans="1:8" ht="13.5" thickBot="1"/>
    <row r="185" spans="1:8" s="292" customFormat="1">
      <c r="A185" s="107" t="s">
        <v>434</v>
      </c>
      <c r="B185" s="429" t="s">
        <v>234</v>
      </c>
      <c r="C185" s="430"/>
      <c r="D185" s="430"/>
      <c r="E185" s="430"/>
      <c r="F185" s="430"/>
      <c r="G185" s="431"/>
      <c r="H185" s="108" t="s">
        <v>19</v>
      </c>
    </row>
    <row r="186" spans="1:8" s="292" customFormat="1" ht="23.25" thickBot="1">
      <c r="A186" s="109" t="s">
        <v>332</v>
      </c>
      <c r="B186" s="110" t="s">
        <v>17</v>
      </c>
      <c r="C186" s="437" t="s">
        <v>18</v>
      </c>
      <c r="D186" s="437"/>
      <c r="E186" s="111" t="s">
        <v>19</v>
      </c>
      <c r="F186" s="111" t="s">
        <v>20</v>
      </c>
      <c r="G186" s="111" t="s">
        <v>21</v>
      </c>
      <c r="H186" s="112" t="s">
        <v>22</v>
      </c>
    </row>
    <row r="187" spans="1:8">
      <c r="A187" s="438" t="s">
        <v>333</v>
      </c>
      <c r="B187" s="439"/>
      <c r="C187" s="439"/>
      <c r="D187" s="439"/>
      <c r="E187" s="439"/>
      <c r="F187" s="439"/>
      <c r="G187" s="439"/>
      <c r="H187" s="440"/>
    </row>
    <row r="188" spans="1:8">
      <c r="A188" s="113" t="s">
        <v>381</v>
      </c>
      <c r="B188" s="114" t="s">
        <v>334</v>
      </c>
      <c r="C188" s="421" t="s">
        <v>435</v>
      </c>
      <c r="D188" s="421"/>
      <c r="E188" s="115" t="s">
        <v>367</v>
      </c>
      <c r="F188" s="116">
        <v>1.256E-2</v>
      </c>
      <c r="G188" s="117">
        <f>H180</f>
        <v>1576.6600000000003</v>
      </c>
      <c r="H188" s="118">
        <f>ROUND(F188*G188,2)</f>
        <v>19.8</v>
      </c>
    </row>
    <row r="189" spans="1:8" ht="13.5" thickBot="1">
      <c r="A189" s="119"/>
      <c r="B189" s="120"/>
      <c r="C189" s="422"/>
      <c r="D189" s="422"/>
      <c r="E189" s="121"/>
      <c r="F189" s="121"/>
      <c r="G189" s="121"/>
      <c r="H189" s="122"/>
    </row>
    <row r="190" spans="1:8" s="293" customFormat="1" ht="13.5" thickBot="1">
      <c r="A190" s="123"/>
      <c r="B190" s="123"/>
      <c r="C190" s="123"/>
      <c r="D190" s="123"/>
      <c r="E190" s="123"/>
      <c r="F190" s="124"/>
      <c r="G190" s="123"/>
      <c r="H190" s="123"/>
    </row>
    <row r="191" spans="1:8" s="292" customFormat="1">
      <c r="A191" s="423" t="s">
        <v>73</v>
      </c>
      <c r="B191" s="424"/>
      <c r="C191" s="424"/>
      <c r="D191" s="424"/>
      <c r="E191" s="424"/>
      <c r="F191" s="424"/>
      <c r="G191" s="424"/>
      <c r="H191" s="125">
        <f>SUM(H188:H188)</f>
        <v>19.8</v>
      </c>
    </row>
    <row r="192" spans="1:8" s="292" customFormat="1">
      <c r="A192" s="425" t="s">
        <v>72</v>
      </c>
      <c r="B192" s="426"/>
      <c r="C192" s="426"/>
      <c r="D192" s="426"/>
      <c r="E192" s="426"/>
      <c r="F192" s="426"/>
      <c r="G192" s="426"/>
      <c r="H192" s="126">
        <f>H193-H191</f>
        <v>4.9499999999999993</v>
      </c>
    </row>
    <row r="193" spans="1:8" s="292" customFormat="1" ht="13.5" thickBot="1">
      <c r="A193" s="427" t="s">
        <v>71</v>
      </c>
      <c r="B193" s="428"/>
      <c r="C193" s="428"/>
      <c r="D193" s="428"/>
      <c r="E193" s="428"/>
      <c r="F193" s="428"/>
      <c r="G193" s="428"/>
      <c r="H193" s="127">
        <f>H191*1.25</f>
        <v>24.75</v>
      </c>
    </row>
    <row r="194" spans="1:8" s="292" customFormat="1" ht="13.5" thickBot="1">
      <c r="A194" s="128"/>
      <c r="B194" s="128"/>
      <c r="C194" s="128"/>
      <c r="D194" s="128"/>
      <c r="E194" s="128"/>
      <c r="F194" s="128"/>
      <c r="G194" s="128"/>
      <c r="H194" s="129"/>
    </row>
    <row r="195" spans="1:8" s="298" customFormat="1">
      <c r="A195" s="226" t="s">
        <v>436</v>
      </c>
      <c r="B195" s="521" t="s">
        <v>437</v>
      </c>
      <c r="C195" s="521"/>
      <c r="D195" s="521"/>
      <c r="E195" s="521"/>
      <c r="F195" s="521"/>
      <c r="G195" s="521"/>
      <c r="H195" s="227" t="s">
        <v>19</v>
      </c>
    </row>
    <row r="196" spans="1:8" s="298" customFormat="1" ht="23.25" thickBot="1">
      <c r="A196" s="109" t="s">
        <v>332</v>
      </c>
      <c r="B196" s="228" t="s">
        <v>17</v>
      </c>
      <c r="C196" s="522" t="s">
        <v>18</v>
      </c>
      <c r="D196" s="522"/>
      <c r="E196" s="229" t="s">
        <v>19</v>
      </c>
      <c r="F196" s="229" t="s">
        <v>20</v>
      </c>
      <c r="G196" s="229" t="s">
        <v>341</v>
      </c>
      <c r="H196" s="230" t="s">
        <v>342</v>
      </c>
    </row>
    <row r="197" spans="1:8" s="299" customFormat="1" ht="13.5">
      <c r="A197" s="523" t="s">
        <v>343</v>
      </c>
      <c r="B197" s="524"/>
      <c r="C197" s="524"/>
      <c r="D197" s="524"/>
      <c r="E197" s="524"/>
      <c r="F197" s="524"/>
      <c r="G197" s="524"/>
      <c r="H197" s="525"/>
    </row>
    <row r="198" spans="1:8" s="300" customFormat="1">
      <c r="A198" s="231">
        <v>88316</v>
      </c>
      <c r="B198" s="232" t="s">
        <v>334</v>
      </c>
      <c r="C198" s="516" t="s">
        <v>346</v>
      </c>
      <c r="D198" s="516"/>
      <c r="E198" s="233" t="s">
        <v>345</v>
      </c>
      <c r="F198" s="234">
        <v>0.5</v>
      </c>
      <c r="G198" s="235">
        <v>11.02</v>
      </c>
      <c r="H198" s="236">
        <f>ROUND(F198*G198,2)</f>
        <v>5.51</v>
      </c>
    </row>
    <row r="199" spans="1:8" s="299" customFormat="1" ht="13.5">
      <c r="A199" s="513" t="s">
        <v>347</v>
      </c>
      <c r="B199" s="514"/>
      <c r="C199" s="514"/>
      <c r="D199" s="514"/>
      <c r="E199" s="514"/>
      <c r="F199" s="514"/>
      <c r="G199" s="514"/>
      <c r="H199" s="515"/>
    </row>
    <row r="200" spans="1:8" s="300" customFormat="1">
      <c r="A200" s="231">
        <v>1319</v>
      </c>
      <c r="B200" s="232" t="s">
        <v>348</v>
      </c>
      <c r="C200" s="516" t="s">
        <v>438</v>
      </c>
      <c r="D200" s="516"/>
      <c r="E200" s="233" t="s">
        <v>375</v>
      </c>
      <c r="F200" s="234">
        <f>2*3.14*0.35*0.08*37.348</f>
        <v>6.5672723199999998</v>
      </c>
      <c r="G200" s="235">
        <v>2.82</v>
      </c>
      <c r="H200" s="236">
        <f>ROUND(F200*G200,2)</f>
        <v>18.52</v>
      </c>
    </row>
    <row r="201" spans="1:8" s="299" customFormat="1" ht="13.5">
      <c r="A201" s="513" t="s">
        <v>333</v>
      </c>
      <c r="B201" s="514"/>
      <c r="C201" s="514"/>
      <c r="D201" s="514"/>
      <c r="E201" s="514"/>
      <c r="F201" s="514"/>
      <c r="G201" s="514"/>
      <c r="H201" s="515"/>
    </row>
    <row r="202" spans="1:8" s="300" customFormat="1">
      <c r="A202" s="231" t="s">
        <v>381</v>
      </c>
      <c r="B202" s="232" t="s">
        <v>334</v>
      </c>
      <c r="C202" s="516" t="s">
        <v>439</v>
      </c>
      <c r="D202" s="516"/>
      <c r="E202" s="233" t="s">
        <v>367</v>
      </c>
      <c r="F202" s="234">
        <f>3.14*0.35*0.35*0.08</f>
        <v>3.0772000000000001E-2</v>
      </c>
      <c r="G202" s="235">
        <f>H180</f>
        <v>1576.6600000000003</v>
      </c>
      <c r="H202" s="236">
        <f>ROUND(F202*G202,2)</f>
        <v>48.52</v>
      </c>
    </row>
    <row r="203" spans="1:8" s="301" customFormat="1" ht="13.5" thickBot="1">
      <c r="A203" s="237"/>
      <c r="B203" s="238"/>
      <c r="C203" s="517"/>
      <c r="D203" s="517"/>
      <c r="E203" s="238"/>
      <c r="F203" s="238"/>
      <c r="G203" s="239"/>
      <c r="H203" s="240"/>
    </row>
    <row r="204" spans="1:8" s="299" customFormat="1" ht="13.5" thickBot="1">
      <c r="A204" s="518"/>
      <c r="B204" s="519"/>
      <c r="C204" s="519"/>
      <c r="D204" s="519"/>
      <c r="E204" s="519"/>
      <c r="F204" s="519"/>
      <c r="G204" s="519"/>
      <c r="H204" s="520"/>
    </row>
    <row r="205" spans="1:8" s="302" customFormat="1">
      <c r="A205" s="423" t="s">
        <v>73</v>
      </c>
      <c r="B205" s="424"/>
      <c r="C205" s="424"/>
      <c r="D205" s="424"/>
      <c r="E205" s="424"/>
      <c r="F205" s="424"/>
      <c r="G205" s="424"/>
      <c r="H205" s="241">
        <f>SUM(H198:H202)</f>
        <v>72.550000000000011</v>
      </c>
    </row>
    <row r="206" spans="1:8" s="302" customFormat="1">
      <c r="A206" s="425" t="s">
        <v>72</v>
      </c>
      <c r="B206" s="426"/>
      <c r="C206" s="426"/>
      <c r="D206" s="426"/>
      <c r="E206" s="426"/>
      <c r="F206" s="426"/>
      <c r="G206" s="426"/>
      <c r="H206" s="137">
        <f>H207-H205</f>
        <v>18.137500000000003</v>
      </c>
    </row>
    <row r="207" spans="1:8" s="302" customFormat="1" ht="13.5" thickBot="1">
      <c r="A207" s="427" t="s">
        <v>71</v>
      </c>
      <c r="B207" s="428"/>
      <c r="C207" s="428"/>
      <c r="D207" s="428"/>
      <c r="E207" s="428"/>
      <c r="F207" s="428"/>
      <c r="G207" s="428"/>
      <c r="H207" s="127">
        <f>H205*1.25</f>
        <v>90.687500000000014</v>
      </c>
    </row>
    <row r="208" spans="1:8" s="292" customFormat="1">
      <c r="A208" s="128"/>
      <c r="B208" s="128"/>
      <c r="C208" s="128"/>
      <c r="D208" s="128"/>
      <c r="E208" s="128"/>
      <c r="F208" s="128"/>
      <c r="G208" s="128"/>
      <c r="H208" s="129"/>
    </row>
    <row r="209" spans="1:8" ht="13.5" thickBot="1"/>
    <row r="210" spans="1:8" s="292" customFormat="1">
      <c r="A210" s="107" t="s">
        <v>440</v>
      </c>
      <c r="B210" s="429" t="s">
        <v>441</v>
      </c>
      <c r="C210" s="430"/>
      <c r="D210" s="430"/>
      <c r="E210" s="430"/>
      <c r="F210" s="430"/>
      <c r="G210" s="431"/>
      <c r="H210" s="108" t="s">
        <v>19</v>
      </c>
    </row>
    <row r="211" spans="1:8" s="292" customFormat="1" ht="23.25" thickBot="1">
      <c r="A211" s="109" t="s">
        <v>332</v>
      </c>
      <c r="B211" s="110" t="s">
        <v>17</v>
      </c>
      <c r="C211" s="437" t="s">
        <v>18</v>
      </c>
      <c r="D211" s="437"/>
      <c r="E211" s="111" t="s">
        <v>19</v>
      </c>
      <c r="F211" s="111" t="s">
        <v>20</v>
      </c>
      <c r="G211" s="111" t="s">
        <v>21</v>
      </c>
      <c r="H211" s="112" t="s">
        <v>22</v>
      </c>
    </row>
    <row r="212" spans="1:8">
      <c r="A212" s="438" t="s">
        <v>333</v>
      </c>
      <c r="B212" s="439"/>
      <c r="C212" s="439"/>
      <c r="D212" s="439"/>
      <c r="E212" s="439"/>
      <c r="F212" s="439"/>
      <c r="G212" s="439"/>
      <c r="H212" s="440"/>
    </row>
    <row r="213" spans="1:8">
      <c r="A213" s="113" t="s">
        <v>381</v>
      </c>
      <c r="B213" s="114" t="s">
        <v>334</v>
      </c>
      <c r="C213" s="421" t="s">
        <v>435</v>
      </c>
      <c r="D213" s="421"/>
      <c r="E213" s="115" t="s">
        <v>367</v>
      </c>
      <c r="F213" s="116">
        <v>6.4000000000000001E-2</v>
      </c>
      <c r="G213" s="242">
        <f>H180</f>
        <v>1576.6600000000003</v>
      </c>
      <c r="H213" s="118">
        <f>ROUND(F213*G213,2)</f>
        <v>100.91</v>
      </c>
    </row>
    <row r="214" spans="1:8" ht="13.5" thickBot="1">
      <c r="A214" s="119"/>
      <c r="B214" s="120"/>
      <c r="C214" s="422"/>
      <c r="D214" s="422"/>
      <c r="E214" s="121"/>
      <c r="F214" s="121"/>
      <c r="G214" s="121"/>
      <c r="H214" s="122"/>
    </row>
    <row r="215" spans="1:8" s="293" customFormat="1" ht="13.5" thickBot="1">
      <c r="A215" s="123"/>
      <c r="B215" s="123"/>
      <c r="C215" s="123"/>
      <c r="D215" s="123"/>
      <c r="E215" s="123"/>
      <c r="F215" s="124"/>
      <c r="G215" s="123"/>
      <c r="H215" s="123"/>
    </row>
    <row r="216" spans="1:8" s="292" customFormat="1">
      <c r="A216" s="423" t="s">
        <v>73</v>
      </c>
      <c r="B216" s="424"/>
      <c r="C216" s="424"/>
      <c r="D216" s="424"/>
      <c r="E216" s="424"/>
      <c r="F216" s="424"/>
      <c r="G216" s="424"/>
      <c r="H216" s="125">
        <f>SUM(H213:H213)</f>
        <v>100.91</v>
      </c>
    </row>
    <row r="217" spans="1:8" s="292" customFormat="1">
      <c r="A217" s="425" t="s">
        <v>72</v>
      </c>
      <c r="B217" s="426"/>
      <c r="C217" s="426"/>
      <c r="D217" s="426"/>
      <c r="E217" s="426"/>
      <c r="F217" s="426"/>
      <c r="G217" s="426"/>
      <c r="H217" s="126">
        <f>H218-H216</f>
        <v>25.227499999999992</v>
      </c>
    </row>
    <row r="218" spans="1:8" s="292" customFormat="1" ht="13.5" thickBot="1">
      <c r="A218" s="427" t="s">
        <v>71</v>
      </c>
      <c r="B218" s="428"/>
      <c r="C218" s="428"/>
      <c r="D218" s="428"/>
      <c r="E218" s="428"/>
      <c r="F218" s="428"/>
      <c r="G218" s="428"/>
      <c r="H218" s="127">
        <f>H216*1.25</f>
        <v>126.13749999999999</v>
      </c>
    </row>
    <row r="219" spans="1:8" s="292" customFormat="1">
      <c r="A219" s="128"/>
      <c r="B219" s="128"/>
      <c r="C219" s="128"/>
      <c r="D219" s="128"/>
      <c r="E219" s="128"/>
      <c r="F219" s="128"/>
      <c r="G219" s="128"/>
      <c r="H219" s="129"/>
    </row>
    <row r="220" spans="1:8" ht="13.5" thickBot="1"/>
    <row r="221" spans="1:8" s="292" customFormat="1">
      <c r="A221" s="107" t="s">
        <v>442</v>
      </c>
      <c r="B221" s="429" t="s">
        <v>443</v>
      </c>
      <c r="C221" s="430"/>
      <c r="D221" s="430"/>
      <c r="E221" s="430"/>
      <c r="F221" s="430"/>
      <c r="G221" s="431"/>
      <c r="H221" s="108" t="s">
        <v>401</v>
      </c>
    </row>
    <row r="222" spans="1:8" s="292" customFormat="1" ht="23.25" thickBot="1">
      <c r="A222" s="109" t="s">
        <v>332</v>
      </c>
      <c r="B222" s="243" t="s">
        <v>17</v>
      </c>
      <c r="C222" s="526" t="s">
        <v>18</v>
      </c>
      <c r="D222" s="526"/>
      <c r="E222" s="244" t="s">
        <v>19</v>
      </c>
      <c r="F222" s="244" t="s">
        <v>20</v>
      </c>
      <c r="G222" s="244" t="s">
        <v>21</v>
      </c>
      <c r="H222" s="245" t="s">
        <v>22</v>
      </c>
    </row>
    <row r="223" spans="1:8" s="292" customFormat="1">
      <c r="A223" s="527" t="s">
        <v>343</v>
      </c>
      <c r="B223" s="528"/>
      <c r="C223" s="528"/>
      <c r="D223" s="528"/>
      <c r="E223" s="528"/>
      <c r="F223" s="528"/>
      <c r="G223" s="528"/>
      <c r="H223" s="529"/>
    </row>
    <row r="224" spans="1:8" s="292" customFormat="1">
      <c r="A224" s="113">
        <v>88316</v>
      </c>
      <c r="B224" s="114" t="s">
        <v>334</v>
      </c>
      <c r="C224" s="421" t="s">
        <v>346</v>
      </c>
      <c r="D224" s="421"/>
      <c r="E224" s="115" t="s">
        <v>345</v>
      </c>
      <c r="F224" s="116">
        <v>1</v>
      </c>
      <c r="G224" s="117">
        <v>11.02</v>
      </c>
      <c r="H224" s="118">
        <f>ROUND(F224*G224,2)</f>
        <v>11.02</v>
      </c>
    </row>
    <row r="225" spans="1:8" s="292" customFormat="1" ht="13.5" thickBot="1">
      <c r="A225" s="246"/>
      <c r="B225" s="120"/>
      <c r="C225" s="473"/>
      <c r="D225" s="473"/>
      <c r="E225" s="121"/>
      <c r="F225" s="247"/>
      <c r="G225" s="248"/>
      <c r="H225" s="176"/>
    </row>
    <row r="226" spans="1:8" s="293" customFormat="1" ht="13.5" thickBot="1">
      <c r="A226" s="123"/>
      <c r="B226" s="123"/>
      <c r="C226" s="123"/>
      <c r="D226" s="123"/>
      <c r="E226" s="123"/>
      <c r="F226" s="124"/>
      <c r="G226" s="123"/>
      <c r="H226" s="123"/>
    </row>
    <row r="227" spans="1:8" s="292" customFormat="1">
      <c r="A227" s="423" t="s">
        <v>73</v>
      </c>
      <c r="B227" s="424"/>
      <c r="C227" s="424"/>
      <c r="D227" s="424"/>
      <c r="E227" s="424"/>
      <c r="F227" s="424"/>
      <c r="G227" s="424"/>
      <c r="H227" s="125">
        <f>SUM(H224:H225)</f>
        <v>11.02</v>
      </c>
    </row>
    <row r="228" spans="1:8" s="292" customFormat="1">
      <c r="A228" s="425" t="s">
        <v>72</v>
      </c>
      <c r="B228" s="426"/>
      <c r="C228" s="426"/>
      <c r="D228" s="426"/>
      <c r="E228" s="426"/>
      <c r="F228" s="426"/>
      <c r="G228" s="426"/>
      <c r="H228" s="126">
        <f>H229-H227</f>
        <v>2.754999999999999</v>
      </c>
    </row>
    <row r="229" spans="1:8" s="292" customFormat="1" ht="13.5" thickBot="1">
      <c r="A229" s="427" t="s">
        <v>71</v>
      </c>
      <c r="B229" s="428"/>
      <c r="C229" s="428"/>
      <c r="D229" s="428"/>
      <c r="E229" s="428"/>
      <c r="F229" s="428"/>
      <c r="G229" s="428"/>
      <c r="H229" s="127">
        <f>H227*1.25</f>
        <v>13.774999999999999</v>
      </c>
    </row>
    <row r="231" spans="1:8" ht="13.5" thickBot="1"/>
    <row r="232" spans="1:8" s="292" customFormat="1">
      <c r="A232" s="107" t="s">
        <v>444</v>
      </c>
      <c r="B232" s="429" t="s">
        <v>445</v>
      </c>
      <c r="C232" s="430"/>
      <c r="D232" s="430"/>
      <c r="E232" s="430"/>
      <c r="F232" s="430"/>
      <c r="G232" s="431"/>
      <c r="H232" s="108" t="s">
        <v>401</v>
      </c>
    </row>
    <row r="233" spans="1:8" s="292" customFormat="1" ht="23.25" thickBot="1">
      <c r="A233" s="109" t="s">
        <v>332</v>
      </c>
      <c r="B233" s="110" t="s">
        <v>17</v>
      </c>
      <c r="C233" s="437" t="s">
        <v>18</v>
      </c>
      <c r="D233" s="437"/>
      <c r="E233" s="111" t="s">
        <v>19</v>
      </c>
      <c r="F233" s="111" t="s">
        <v>20</v>
      </c>
      <c r="G233" s="111" t="s">
        <v>21</v>
      </c>
      <c r="H233" s="112" t="s">
        <v>22</v>
      </c>
    </row>
    <row r="234" spans="1:8" s="292" customFormat="1">
      <c r="A234" s="438" t="s">
        <v>343</v>
      </c>
      <c r="B234" s="439"/>
      <c r="C234" s="439"/>
      <c r="D234" s="439"/>
      <c r="E234" s="439"/>
      <c r="F234" s="439"/>
      <c r="G234" s="439"/>
      <c r="H234" s="440"/>
    </row>
    <row r="235" spans="1:8" s="292" customFormat="1">
      <c r="A235" s="113">
        <v>88316</v>
      </c>
      <c r="B235" s="114" t="s">
        <v>334</v>
      </c>
      <c r="C235" s="421" t="s">
        <v>346</v>
      </c>
      <c r="D235" s="421"/>
      <c r="E235" s="115" t="s">
        <v>345</v>
      </c>
      <c r="F235" s="116">
        <v>1</v>
      </c>
      <c r="G235" s="117">
        <v>11.02</v>
      </c>
      <c r="H235" s="118">
        <f>ROUND(F235*G235,2)</f>
        <v>11.02</v>
      </c>
    </row>
    <row r="236" spans="1:8" s="292" customFormat="1">
      <c r="A236" s="113"/>
      <c r="B236" s="114"/>
      <c r="C236" s="421"/>
      <c r="D236" s="421"/>
      <c r="E236" s="115"/>
      <c r="F236" s="116"/>
      <c r="G236" s="117"/>
      <c r="H236" s="118"/>
    </row>
    <row r="237" spans="1:8" s="292" customFormat="1">
      <c r="A237" s="530" t="s">
        <v>333</v>
      </c>
      <c r="B237" s="531"/>
      <c r="C237" s="531"/>
      <c r="D237" s="531"/>
      <c r="E237" s="531"/>
      <c r="F237" s="531"/>
      <c r="G237" s="531"/>
      <c r="H237" s="532"/>
    </row>
    <row r="238" spans="1:8" s="292" customFormat="1">
      <c r="A238" s="113">
        <v>5761</v>
      </c>
      <c r="B238" s="114" t="s">
        <v>348</v>
      </c>
      <c r="C238" s="421" t="s">
        <v>402</v>
      </c>
      <c r="D238" s="421"/>
      <c r="E238" s="115" t="s">
        <v>403</v>
      </c>
      <c r="F238" s="116">
        <v>5.1999999999999998E-2</v>
      </c>
      <c r="G238" s="117">
        <v>128.08000000000001</v>
      </c>
      <c r="H238" s="118">
        <f>ROUND(F238*G238,2)</f>
        <v>6.66</v>
      </c>
    </row>
    <row r="239" spans="1:8" s="292" customFormat="1" ht="13.5" thickBot="1">
      <c r="A239" s="119"/>
      <c r="B239" s="120"/>
      <c r="C239" s="422"/>
      <c r="D239" s="422"/>
      <c r="E239" s="121"/>
      <c r="F239" s="121"/>
      <c r="G239" s="121"/>
      <c r="H239" s="122"/>
    </row>
    <row r="240" spans="1:8" s="293" customFormat="1" ht="13.5" thickBot="1">
      <c r="A240" s="123"/>
      <c r="B240" s="123"/>
      <c r="C240" s="123"/>
      <c r="D240" s="123"/>
      <c r="E240" s="123"/>
      <c r="F240" s="124"/>
      <c r="G240" s="123"/>
      <c r="H240" s="123"/>
    </row>
    <row r="241" spans="1:8" s="292" customFormat="1">
      <c r="A241" s="423" t="s">
        <v>73</v>
      </c>
      <c r="B241" s="424"/>
      <c r="C241" s="424"/>
      <c r="D241" s="424"/>
      <c r="E241" s="424"/>
      <c r="F241" s="424"/>
      <c r="G241" s="424"/>
      <c r="H241" s="125">
        <f>SUM(H235:H238)</f>
        <v>17.68</v>
      </c>
    </row>
    <row r="242" spans="1:8" s="292" customFormat="1">
      <c r="A242" s="425" t="s">
        <v>72</v>
      </c>
      <c r="B242" s="426"/>
      <c r="C242" s="426"/>
      <c r="D242" s="426"/>
      <c r="E242" s="426"/>
      <c r="F242" s="426"/>
      <c r="G242" s="426"/>
      <c r="H242" s="126">
        <f>H243-H241</f>
        <v>4.4200000000000017</v>
      </c>
    </row>
    <row r="243" spans="1:8" s="292" customFormat="1" ht="13.5" thickBot="1">
      <c r="A243" s="427" t="s">
        <v>71</v>
      </c>
      <c r="B243" s="428"/>
      <c r="C243" s="428"/>
      <c r="D243" s="428"/>
      <c r="E243" s="428"/>
      <c r="F243" s="428"/>
      <c r="G243" s="428"/>
      <c r="H243" s="127">
        <f>H241*1.25</f>
        <v>22.1</v>
      </c>
    </row>
    <row r="244" spans="1:8" s="292" customFormat="1">
      <c r="A244" s="128"/>
      <c r="B244" s="128"/>
      <c r="C244" s="128"/>
      <c r="D244" s="128"/>
      <c r="E244" s="128"/>
      <c r="F244" s="128"/>
      <c r="G244" s="128"/>
      <c r="H244" s="129"/>
    </row>
    <row r="245" spans="1:8" ht="13.5" thickBot="1"/>
    <row r="246" spans="1:8" s="292" customFormat="1">
      <c r="A246" s="107" t="s">
        <v>446</v>
      </c>
      <c r="B246" s="429" t="s">
        <v>447</v>
      </c>
      <c r="C246" s="430"/>
      <c r="D246" s="430"/>
      <c r="E246" s="430"/>
      <c r="F246" s="430"/>
      <c r="G246" s="431"/>
      <c r="H246" s="108" t="s">
        <v>19</v>
      </c>
    </row>
    <row r="247" spans="1:8" s="292" customFormat="1" ht="23.25" thickBot="1">
      <c r="A247" s="109" t="s">
        <v>332</v>
      </c>
      <c r="B247" s="243" t="s">
        <v>17</v>
      </c>
      <c r="C247" s="526" t="s">
        <v>18</v>
      </c>
      <c r="D247" s="526"/>
      <c r="E247" s="244" t="s">
        <v>19</v>
      </c>
      <c r="F247" s="244" t="s">
        <v>20</v>
      </c>
      <c r="G247" s="244" t="s">
        <v>21</v>
      </c>
      <c r="H247" s="245" t="s">
        <v>22</v>
      </c>
    </row>
    <row r="248" spans="1:8" s="292" customFormat="1">
      <c r="A248" s="527" t="s">
        <v>343</v>
      </c>
      <c r="B248" s="528"/>
      <c r="C248" s="528"/>
      <c r="D248" s="528"/>
      <c r="E248" s="528"/>
      <c r="F248" s="528"/>
      <c r="G248" s="528"/>
      <c r="H248" s="529"/>
    </row>
    <row r="249" spans="1:8" s="292" customFormat="1">
      <c r="A249" s="113">
        <v>88316</v>
      </c>
      <c r="B249" s="114" t="s">
        <v>334</v>
      </c>
      <c r="C249" s="421" t="s">
        <v>346</v>
      </c>
      <c r="D249" s="421"/>
      <c r="E249" s="115" t="s">
        <v>345</v>
      </c>
      <c r="F249" s="116">
        <f>1.2*1.4*1.04</f>
        <v>1.7472000000000001</v>
      </c>
      <c r="G249" s="117">
        <v>11.02</v>
      </c>
      <c r="H249" s="118">
        <f>ROUND(F249*G249,2)</f>
        <v>19.25</v>
      </c>
    </row>
    <row r="250" spans="1:8" s="292" customFormat="1" ht="13.5" thickBot="1">
      <c r="A250" s="246"/>
      <c r="B250" s="120"/>
      <c r="C250" s="473"/>
      <c r="D250" s="473"/>
      <c r="E250" s="121"/>
      <c r="F250" s="247"/>
      <c r="G250" s="248"/>
      <c r="H250" s="176"/>
    </row>
    <row r="251" spans="1:8" s="293" customFormat="1" ht="13.5" thickBot="1">
      <c r="A251" s="123"/>
      <c r="B251" s="123"/>
      <c r="C251" s="123"/>
      <c r="D251" s="123"/>
      <c r="E251" s="123"/>
      <c r="F251" s="124"/>
      <c r="G251" s="123"/>
      <c r="H251" s="123"/>
    </row>
    <row r="252" spans="1:8" s="292" customFormat="1">
      <c r="A252" s="423" t="s">
        <v>73</v>
      </c>
      <c r="B252" s="424"/>
      <c r="C252" s="424"/>
      <c r="D252" s="424"/>
      <c r="E252" s="424"/>
      <c r="F252" s="424"/>
      <c r="G252" s="424"/>
      <c r="H252" s="125">
        <f>SUM(H249:H250)</f>
        <v>19.25</v>
      </c>
    </row>
    <row r="253" spans="1:8" s="292" customFormat="1">
      <c r="A253" s="425" t="s">
        <v>72</v>
      </c>
      <c r="B253" s="426"/>
      <c r="C253" s="426"/>
      <c r="D253" s="426"/>
      <c r="E253" s="426"/>
      <c r="F253" s="426"/>
      <c r="G253" s="426"/>
      <c r="H253" s="126">
        <f>H254-H252</f>
        <v>4.8125</v>
      </c>
    </row>
    <row r="254" spans="1:8" s="292" customFormat="1" ht="13.5" thickBot="1">
      <c r="A254" s="427" t="s">
        <v>71</v>
      </c>
      <c r="B254" s="428"/>
      <c r="C254" s="428"/>
      <c r="D254" s="428"/>
      <c r="E254" s="428"/>
      <c r="F254" s="428"/>
      <c r="G254" s="428"/>
      <c r="H254" s="127">
        <f>H252*1.25</f>
        <v>24.0625</v>
      </c>
    </row>
    <row r="256" spans="1:8" ht="13.5" thickBot="1"/>
    <row r="257" spans="1:8" s="292" customFormat="1">
      <c r="A257" s="107" t="s">
        <v>448</v>
      </c>
      <c r="B257" s="429" t="s">
        <v>449</v>
      </c>
      <c r="C257" s="430"/>
      <c r="D257" s="430"/>
      <c r="E257" s="430"/>
      <c r="F257" s="430"/>
      <c r="G257" s="431"/>
      <c r="H257" s="108" t="s">
        <v>19</v>
      </c>
    </row>
    <row r="258" spans="1:8" s="292" customFormat="1" ht="23.25" thickBot="1">
      <c r="A258" s="109" t="s">
        <v>332</v>
      </c>
      <c r="B258" s="243" t="s">
        <v>17</v>
      </c>
      <c r="C258" s="526" t="s">
        <v>18</v>
      </c>
      <c r="D258" s="526"/>
      <c r="E258" s="244" t="s">
        <v>19</v>
      </c>
      <c r="F258" s="244" t="s">
        <v>20</v>
      </c>
      <c r="G258" s="244" t="s">
        <v>21</v>
      </c>
      <c r="H258" s="245" t="s">
        <v>22</v>
      </c>
    </row>
    <row r="259" spans="1:8" s="292" customFormat="1">
      <c r="A259" s="527" t="s">
        <v>343</v>
      </c>
      <c r="B259" s="528"/>
      <c r="C259" s="528"/>
      <c r="D259" s="528"/>
      <c r="E259" s="528"/>
      <c r="F259" s="528"/>
      <c r="G259" s="528"/>
      <c r="H259" s="529"/>
    </row>
    <row r="260" spans="1:8" s="292" customFormat="1">
      <c r="A260" s="113">
        <v>88316</v>
      </c>
      <c r="B260" s="114" t="s">
        <v>334</v>
      </c>
      <c r="C260" s="421" t="s">
        <v>346</v>
      </c>
      <c r="D260" s="421"/>
      <c r="E260" s="115" t="s">
        <v>345</v>
      </c>
      <c r="F260" s="116">
        <f>1.2*1.4*1.16</f>
        <v>1.9487999999999999</v>
      </c>
      <c r="G260" s="117">
        <v>11.02</v>
      </c>
      <c r="H260" s="118">
        <f>ROUND(F260*G260,2)</f>
        <v>21.48</v>
      </c>
    </row>
    <row r="261" spans="1:8" s="292" customFormat="1" ht="13.5" thickBot="1">
      <c r="A261" s="246"/>
      <c r="B261" s="120"/>
      <c r="C261" s="473"/>
      <c r="D261" s="473"/>
      <c r="E261" s="121"/>
      <c r="F261" s="247"/>
      <c r="G261" s="248"/>
      <c r="H261" s="176"/>
    </row>
    <row r="262" spans="1:8" s="293" customFormat="1" ht="13.5" thickBot="1">
      <c r="A262" s="123"/>
      <c r="B262" s="123"/>
      <c r="C262" s="123"/>
      <c r="D262" s="123"/>
      <c r="E262" s="123"/>
      <c r="F262" s="124"/>
      <c r="G262" s="123"/>
      <c r="H262" s="123"/>
    </row>
    <row r="263" spans="1:8" s="292" customFormat="1">
      <c r="A263" s="423" t="s">
        <v>73</v>
      </c>
      <c r="B263" s="424"/>
      <c r="C263" s="424"/>
      <c r="D263" s="424"/>
      <c r="E263" s="424"/>
      <c r="F263" s="424"/>
      <c r="G263" s="424"/>
      <c r="H263" s="125">
        <f>SUM(H260:H261)</f>
        <v>21.48</v>
      </c>
    </row>
    <row r="264" spans="1:8" s="292" customFormat="1">
      <c r="A264" s="425" t="s">
        <v>72</v>
      </c>
      <c r="B264" s="426"/>
      <c r="C264" s="426"/>
      <c r="D264" s="426"/>
      <c r="E264" s="426"/>
      <c r="F264" s="426"/>
      <c r="G264" s="426"/>
      <c r="H264" s="126">
        <f>H265-H263</f>
        <v>5.370000000000001</v>
      </c>
    </row>
    <row r="265" spans="1:8" s="292" customFormat="1" ht="13.5" thickBot="1">
      <c r="A265" s="427" t="s">
        <v>71</v>
      </c>
      <c r="B265" s="428"/>
      <c r="C265" s="428"/>
      <c r="D265" s="428"/>
      <c r="E265" s="428"/>
      <c r="F265" s="428"/>
      <c r="G265" s="428"/>
      <c r="H265" s="127">
        <f>H263*1.25</f>
        <v>26.85</v>
      </c>
    </row>
    <row r="266" spans="1:8" s="292" customFormat="1">
      <c r="A266" s="128"/>
      <c r="B266" s="128"/>
      <c r="C266" s="128"/>
      <c r="D266" s="128"/>
      <c r="E266" s="128"/>
      <c r="F266" s="128"/>
      <c r="G266" s="128"/>
      <c r="H266" s="129"/>
    </row>
    <row r="267" spans="1:8" ht="13.5" thickBot="1"/>
    <row r="268" spans="1:8" s="292" customFormat="1">
      <c r="A268" s="107" t="s">
        <v>450</v>
      </c>
      <c r="B268" s="429" t="s">
        <v>451</v>
      </c>
      <c r="C268" s="430"/>
      <c r="D268" s="430"/>
      <c r="E268" s="430"/>
      <c r="F268" s="430"/>
      <c r="G268" s="431"/>
      <c r="H268" s="108" t="s">
        <v>19</v>
      </c>
    </row>
    <row r="269" spans="1:8" s="292" customFormat="1" ht="23.25" thickBot="1">
      <c r="A269" s="109" t="s">
        <v>332</v>
      </c>
      <c r="B269" s="243" t="s">
        <v>17</v>
      </c>
      <c r="C269" s="526" t="s">
        <v>18</v>
      </c>
      <c r="D269" s="526"/>
      <c r="E269" s="244" t="s">
        <v>19</v>
      </c>
      <c r="F269" s="244" t="s">
        <v>20</v>
      </c>
      <c r="G269" s="244" t="s">
        <v>21</v>
      </c>
      <c r="H269" s="245" t="s">
        <v>22</v>
      </c>
    </row>
    <row r="270" spans="1:8" s="292" customFormat="1">
      <c r="A270" s="527" t="s">
        <v>343</v>
      </c>
      <c r="B270" s="528"/>
      <c r="C270" s="528"/>
      <c r="D270" s="528"/>
      <c r="E270" s="528"/>
      <c r="F270" s="528"/>
      <c r="G270" s="528"/>
      <c r="H270" s="529"/>
    </row>
    <row r="271" spans="1:8" s="292" customFormat="1">
      <c r="A271" s="113">
        <v>88316</v>
      </c>
      <c r="B271" s="114" t="s">
        <v>334</v>
      </c>
      <c r="C271" s="421" t="s">
        <v>346</v>
      </c>
      <c r="D271" s="421"/>
      <c r="E271" s="115" t="s">
        <v>345</v>
      </c>
      <c r="F271" s="116">
        <f>1.2*1.6*1.4</f>
        <v>2.6879999999999997</v>
      </c>
      <c r="G271" s="117">
        <v>11.02</v>
      </c>
      <c r="H271" s="118">
        <f>ROUND(F271*G271,2)</f>
        <v>29.62</v>
      </c>
    </row>
    <row r="272" spans="1:8" s="292" customFormat="1" ht="13.5" thickBot="1">
      <c r="A272" s="246"/>
      <c r="B272" s="120"/>
      <c r="C272" s="473"/>
      <c r="D272" s="473"/>
      <c r="E272" s="121"/>
      <c r="F272" s="247"/>
      <c r="G272" s="248"/>
      <c r="H272" s="176"/>
    </row>
    <row r="273" spans="1:8" s="293" customFormat="1" ht="13.5" thickBot="1">
      <c r="A273" s="123"/>
      <c r="B273" s="123"/>
      <c r="C273" s="123"/>
      <c r="D273" s="123"/>
      <c r="E273" s="123"/>
      <c r="F273" s="124"/>
      <c r="G273" s="123"/>
      <c r="H273" s="123"/>
    </row>
    <row r="274" spans="1:8" s="292" customFormat="1">
      <c r="A274" s="423" t="s">
        <v>73</v>
      </c>
      <c r="B274" s="424"/>
      <c r="C274" s="424"/>
      <c r="D274" s="424"/>
      <c r="E274" s="424"/>
      <c r="F274" s="424"/>
      <c r="G274" s="424"/>
      <c r="H274" s="125">
        <f>SUM(H271:H272)</f>
        <v>29.62</v>
      </c>
    </row>
    <row r="275" spans="1:8" s="292" customFormat="1">
      <c r="A275" s="425" t="s">
        <v>72</v>
      </c>
      <c r="B275" s="426"/>
      <c r="C275" s="426"/>
      <c r="D275" s="426"/>
      <c r="E275" s="426"/>
      <c r="F275" s="426"/>
      <c r="G275" s="426"/>
      <c r="H275" s="126">
        <f>H276-H274</f>
        <v>7.4049999999999976</v>
      </c>
    </row>
    <row r="276" spans="1:8" s="292" customFormat="1" ht="13.5" thickBot="1">
      <c r="A276" s="427" t="s">
        <v>71</v>
      </c>
      <c r="B276" s="428"/>
      <c r="C276" s="428"/>
      <c r="D276" s="428"/>
      <c r="E276" s="428"/>
      <c r="F276" s="428"/>
      <c r="G276" s="428"/>
      <c r="H276" s="127">
        <f>H274*1.25</f>
        <v>37.024999999999999</v>
      </c>
    </row>
    <row r="277" spans="1:8" s="292" customFormat="1">
      <c r="A277" s="128"/>
      <c r="B277" s="128"/>
      <c r="C277" s="128"/>
      <c r="D277" s="128"/>
      <c r="E277" s="128"/>
      <c r="F277" s="128"/>
      <c r="G277" s="128"/>
      <c r="H277" s="129"/>
    </row>
    <row r="278" spans="1:8" ht="13.5" thickBot="1"/>
    <row r="279" spans="1:8" s="292" customFormat="1">
      <c r="A279" s="107" t="s">
        <v>452</v>
      </c>
      <c r="B279" s="429" t="s">
        <v>453</v>
      </c>
      <c r="C279" s="430"/>
      <c r="D279" s="430"/>
      <c r="E279" s="430"/>
      <c r="F279" s="430"/>
      <c r="G279" s="431"/>
      <c r="H279" s="108" t="s">
        <v>19</v>
      </c>
    </row>
    <row r="280" spans="1:8" s="292" customFormat="1" ht="23.25" thickBot="1">
      <c r="A280" s="109" t="s">
        <v>332</v>
      </c>
      <c r="B280" s="243" t="s">
        <v>17</v>
      </c>
      <c r="C280" s="526" t="s">
        <v>18</v>
      </c>
      <c r="D280" s="526"/>
      <c r="E280" s="244" t="s">
        <v>19</v>
      </c>
      <c r="F280" s="244" t="s">
        <v>20</v>
      </c>
      <c r="G280" s="244" t="s">
        <v>21</v>
      </c>
      <c r="H280" s="245" t="s">
        <v>22</v>
      </c>
    </row>
    <row r="281" spans="1:8" s="292" customFormat="1">
      <c r="A281" s="527" t="s">
        <v>343</v>
      </c>
      <c r="B281" s="528"/>
      <c r="C281" s="528"/>
      <c r="D281" s="528"/>
      <c r="E281" s="528"/>
      <c r="F281" s="528"/>
      <c r="G281" s="528"/>
      <c r="H281" s="529"/>
    </row>
    <row r="282" spans="1:8" s="292" customFormat="1">
      <c r="A282" s="113">
        <v>88316</v>
      </c>
      <c r="B282" s="114" t="s">
        <v>334</v>
      </c>
      <c r="C282" s="421" t="s">
        <v>346</v>
      </c>
      <c r="D282" s="421"/>
      <c r="E282" s="115" t="s">
        <v>345</v>
      </c>
      <c r="F282" s="116">
        <f>1.2*1.8*1.64</f>
        <v>3.5424000000000002</v>
      </c>
      <c r="G282" s="117">
        <v>11.02</v>
      </c>
      <c r="H282" s="118">
        <f>ROUND(F282*G282,2)</f>
        <v>39.04</v>
      </c>
    </row>
    <row r="283" spans="1:8" s="292" customFormat="1" ht="13.5" thickBot="1">
      <c r="A283" s="246"/>
      <c r="B283" s="120"/>
      <c r="C283" s="473"/>
      <c r="D283" s="473"/>
      <c r="E283" s="121"/>
      <c r="F283" s="247"/>
      <c r="G283" s="248"/>
      <c r="H283" s="176"/>
    </row>
    <row r="284" spans="1:8" s="293" customFormat="1" ht="13.5" thickBot="1">
      <c r="A284" s="123"/>
      <c r="B284" s="123"/>
      <c r="C284" s="123"/>
      <c r="D284" s="123"/>
      <c r="E284" s="123"/>
      <c r="F284" s="124"/>
      <c r="G284" s="123"/>
      <c r="H284" s="123"/>
    </row>
    <row r="285" spans="1:8" s="292" customFormat="1">
      <c r="A285" s="423" t="s">
        <v>73</v>
      </c>
      <c r="B285" s="424"/>
      <c r="C285" s="424"/>
      <c r="D285" s="424"/>
      <c r="E285" s="424"/>
      <c r="F285" s="424"/>
      <c r="G285" s="424"/>
      <c r="H285" s="125">
        <f>SUM(H282:H283)</f>
        <v>39.04</v>
      </c>
    </row>
    <row r="286" spans="1:8" s="292" customFormat="1">
      <c r="A286" s="425" t="s">
        <v>72</v>
      </c>
      <c r="B286" s="426"/>
      <c r="C286" s="426"/>
      <c r="D286" s="426"/>
      <c r="E286" s="426"/>
      <c r="F286" s="426"/>
      <c r="G286" s="426"/>
      <c r="H286" s="126">
        <f>H287-H285</f>
        <v>9.759999999999998</v>
      </c>
    </row>
    <row r="287" spans="1:8" s="292" customFormat="1" ht="13.5" thickBot="1">
      <c r="A287" s="427" t="s">
        <v>71</v>
      </c>
      <c r="B287" s="428"/>
      <c r="C287" s="428"/>
      <c r="D287" s="428"/>
      <c r="E287" s="428"/>
      <c r="F287" s="428"/>
      <c r="G287" s="428"/>
      <c r="H287" s="127">
        <f>H285*1.25</f>
        <v>48.8</v>
      </c>
    </row>
    <row r="288" spans="1:8" s="292" customFormat="1">
      <c r="A288" s="128"/>
      <c r="B288" s="128"/>
      <c r="C288" s="128"/>
      <c r="D288" s="128"/>
      <c r="E288" s="128"/>
      <c r="F288" s="128"/>
      <c r="G288" s="128"/>
      <c r="H288" s="129"/>
    </row>
    <row r="289" spans="1:8" ht="13.5" thickBot="1"/>
    <row r="290" spans="1:8" s="292" customFormat="1">
      <c r="A290" s="107" t="s">
        <v>454</v>
      </c>
      <c r="B290" s="429" t="s">
        <v>455</v>
      </c>
      <c r="C290" s="430"/>
      <c r="D290" s="430"/>
      <c r="E290" s="430"/>
      <c r="F290" s="430"/>
      <c r="G290" s="431"/>
      <c r="H290" s="108" t="s">
        <v>19</v>
      </c>
    </row>
    <row r="291" spans="1:8" s="292" customFormat="1" ht="23.25" thickBot="1">
      <c r="A291" s="109" t="s">
        <v>332</v>
      </c>
      <c r="B291" s="243" t="s">
        <v>17</v>
      </c>
      <c r="C291" s="526" t="s">
        <v>18</v>
      </c>
      <c r="D291" s="526"/>
      <c r="E291" s="244" t="s">
        <v>19</v>
      </c>
      <c r="F291" s="244" t="s">
        <v>20</v>
      </c>
      <c r="G291" s="244" t="s">
        <v>21</v>
      </c>
      <c r="H291" s="245" t="s">
        <v>22</v>
      </c>
    </row>
    <row r="292" spans="1:8" s="292" customFormat="1">
      <c r="A292" s="527" t="s">
        <v>343</v>
      </c>
      <c r="B292" s="528"/>
      <c r="C292" s="528"/>
      <c r="D292" s="528"/>
      <c r="E292" s="528"/>
      <c r="F292" s="528"/>
      <c r="G292" s="528"/>
      <c r="H292" s="529"/>
    </row>
    <row r="293" spans="1:8" s="292" customFormat="1">
      <c r="A293" s="113">
        <v>88316</v>
      </c>
      <c r="B293" s="114" t="s">
        <v>334</v>
      </c>
      <c r="C293" s="421" t="s">
        <v>346</v>
      </c>
      <c r="D293" s="421"/>
      <c r="E293" s="115" t="s">
        <v>345</v>
      </c>
      <c r="F293" s="116">
        <f>1.2*2*1.87</f>
        <v>4.4880000000000004</v>
      </c>
      <c r="G293" s="117">
        <v>11.02</v>
      </c>
      <c r="H293" s="118">
        <f>ROUND(F293*G293,2)</f>
        <v>49.46</v>
      </c>
    </row>
    <row r="294" spans="1:8" s="292" customFormat="1" ht="13.5" thickBot="1">
      <c r="A294" s="246"/>
      <c r="B294" s="120"/>
      <c r="C294" s="473"/>
      <c r="D294" s="473"/>
      <c r="E294" s="121"/>
      <c r="F294" s="247"/>
      <c r="G294" s="248"/>
      <c r="H294" s="176"/>
    </row>
    <row r="295" spans="1:8" s="293" customFormat="1" ht="13.5" thickBot="1">
      <c r="A295" s="123"/>
      <c r="B295" s="123"/>
      <c r="C295" s="123"/>
      <c r="D295" s="123"/>
      <c r="E295" s="123"/>
      <c r="F295" s="124"/>
      <c r="G295" s="123"/>
      <c r="H295" s="123"/>
    </row>
    <row r="296" spans="1:8" s="292" customFormat="1">
      <c r="A296" s="423" t="s">
        <v>73</v>
      </c>
      <c r="B296" s="424"/>
      <c r="C296" s="424"/>
      <c r="D296" s="424"/>
      <c r="E296" s="424"/>
      <c r="F296" s="424"/>
      <c r="G296" s="424"/>
      <c r="H296" s="125">
        <f>SUM(H293:H294)</f>
        <v>49.46</v>
      </c>
    </row>
    <row r="297" spans="1:8" s="292" customFormat="1">
      <c r="A297" s="425" t="s">
        <v>72</v>
      </c>
      <c r="B297" s="426"/>
      <c r="C297" s="426"/>
      <c r="D297" s="426"/>
      <c r="E297" s="426"/>
      <c r="F297" s="426"/>
      <c r="G297" s="426"/>
      <c r="H297" s="126">
        <f>H298-H296</f>
        <v>12.365000000000002</v>
      </c>
    </row>
    <row r="298" spans="1:8" s="292" customFormat="1" ht="13.5" thickBot="1">
      <c r="A298" s="427" t="s">
        <v>71</v>
      </c>
      <c r="B298" s="428"/>
      <c r="C298" s="428"/>
      <c r="D298" s="428"/>
      <c r="E298" s="428"/>
      <c r="F298" s="428"/>
      <c r="G298" s="428"/>
      <c r="H298" s="127">
        <f>H296*1.25</f>
        <v>61.825000000000003</v>
      </c>
    </row>
    <row r="299" spans="1:8" s="292" customFormat="1">
      <c r="A299" s="128"/>
      <c r="B299" s="128"/>
      <c r="C299" s="128"/>
      <c r="D299" s="128"/>
      <c r="E299" s="128"/>
      <c r="F299" s="128"/>
      <c r="G299" s="128"/>
      <c r="H299" s="129"/>
    </row>
    <row r="300" spans="1:8" ht="13.5" thickBot="1"/>
    <row r="301" spans="1:8" s="292" customFormat="1">
      <c r="A301" s="107" t="s">
        <v>456</v>
      </c>
      <c r="B301" s="429" t="s">
        <v>457</v>
      </c>
      <c r="C301" s="430"/>
      <c r="D301" s="430"/>
      <c r="E301" s="430"/>
      <c r="F301" s="430"/>
      <c r="G301" s="431"/>
      <c r="H301" s="108" t="s">
        <v>401</v>
      </c>
    </row>
    <row r="302" spans="1:8" s="292" customFormat="1" ht="23.25" thickBot="1">
      <c r="A302" s="109" t="s">
        <v>332</v>
      </c>
      <c r="B302" s="110" t="s">
        <v>17</v>
      </c>
      <c r="C302" s="437" t="s">
        <v>18</v>
      </c>
      <c r="D302" s="437"/>
      <c r="E302" s="111" t="s">
        <v>19</v>
      </c>
      <c r="F302" s="111" t="s">
        <v>20</v>
      </c>
      <c r="G302" s="111" t="s">
        <v>21</v>
      </c>
      <c r="H302" s="112" t="s">
        <v>22</v>
      </c>
    </row>
    <row r="303" spans="1:8" s="292" customFormat="1">
      <c r="A303" s="438" t="s">
        <v>343</v>
      </c>
      <c r="B303" s="439"/>
      <c r="C303" s="439"/>
      <c r="D303" s="439"/>
      <c r="E303" s="439"/>
      <c r="F303" s="439"/>
      <c r="G303" s="439"/>
      <c r="H303" s="440"/>
    </row>
    <row r="304" spans="1:8" s="292" customFormat="1">
      <c r="A304" s="113">
        <v>88316</v>
      </c>
      <c r="B304" s="114" t="s">
        <v>334</v>
      </c>
      <c r="C304" s="421" t="s">
        <v>346</v>
      </c>
      <c r="D304" s="421"/>
      <c r="E304" s="115" t="s">
        <v>345</v>
      </c>
      <c r="F304" s="116">
        <v>1</v>
      </c>
      <c r="G304" s="117">
        <v>11.02</v>
      </c>
      <c r="H304" s="118">
        <f>ROUND(F304*G304,2)</f>
        <v>11.02</v>
      </c>
    </row>
    <row r="305" spans="1:8" s="292" customFormat="1">
      <c r="A305" s="113"/>
      <c r="B305" s="114"/>
      <c r="C305" s="421"/>
      <c r="D305" s="421"/>
      <c r="E305" s="115"/>
      <c r="F305" s="116"/>
      <c r="G305" s="117"/>
      <c r="H305" s="118"/>
    </row>
    <row r="306" spans="1:8" s="292" customFormat="1">
      <c r="A306" s="530" t="s">
        <v>333</v>
      </c>
      <c r="B306" s="531"/>
      <c r="C306" s="531"/>
      <c r="D306" s="531"/>
      <c r="E306" s="531"/>
      <c r="F306" s="531"/>
      <c r="G306" s="531"/>
      <c r="H306" s="532"/>
    </row>
    <row r="307" spans="1:8" s="292" customFormat="1">
      <c r="A307" s="113">
        <v>5761</v>
      </c>
      <c r="B307" s="114" t="s">
        <v>348</v>
      </c>
      <c r="C307" s="421" t="s">
        <v>402</v>
      </c>
      <c r="D307" s="421"/>
      <c r="E307" s="115" t="s">
        <v>403</v>
      </c>
      <c r="F307" s="116">
        <v>5.1999999999999998E-2</v>
      </c>
      <c r="G307" s="117">
        <v>128.08000000000001</v>
      </c>
      <c r="H307" s="118">
        <f>ROUND(F307*G307,2)</f>
        <v>6.66</v>
      </c>
    </row>
    <row r="308" spans="1:8" s="292" customFormat="1" ht="13.5" thickBot="1">
      <c r="A308" s="119"/>
      <c r="B308" s="120"/>
      <c r="C308" s="422"/>
      <c r="D308" s="422"/>
      <c r="E308" s="121"/>
      <c r="F308" s="121"/>
      <c r="G308" s="121"/>
      <c r="H308" s="122"/>
    </row>
    <row r="309" spans="1:8" s="293" customFormat="1" ht="13.5" thickBot="1">
      <c r="A309" s="123"/>
      <c r="B309" s="123"/>
      <c r="C309" s="123"/>
      <c r="D309" s="123"/>
      <c r="E309" s="123"/>
      <c r="F309" s="124"/>
      <c r="G309" s="123"/>
      <c r="H309" s="123"/>
    </row>
    <row r="310" spans="1:8" s="292" customFormat="1">
      <c r="A310" s="423" t="s">
        <v>73</v>
      </c>
      <c r="B310" s="424"/>
      <c r="C310" s="424"/>
      <c r="D310" s="424"/>
      <c r="E310" s="424"/>
      <c r="F310" s="424"/>
      <c r="G310" s="424"/>
      <c r="H310" s="125">
        <f>SUM(H304:H307)</f>
        <v>17.68</v>
      </c>
    </row>
    <row r="311" spans="1:8" s="292" customFormat="1">
      <c r="A311" s="425" t="s">
        <v>72</v>
      </c>
      <c r="B311" s="426"/>
      <c r="C311" s="426"/>
      <c r="D311" s="426"/>
      <c r="E311" s="426"/>
      <c r="F311" s="426"/>
      <c r="G311" s="426"/>
      <c r="H311" s="126">
        <f>H312-H310</f>
        <v>4.4200000000000017</v>
      </c>
    </row>
    <row r="312" spans="1:8" s="292" customFormat="1" ht="13.5" thickBot="1">
      <c r="A312" s="427" t="s">
        <v>71</v>
      </c>
      <c r="B312" s="428"/>
      <c r="C312" s="428"/>
      <c r="D312" s="428"/>
      <c r="E312" s="428"/>
      <c r="F312" s="428"/>
      <c r="G312" s="428"/>
      <c r="H312" s="127">
        <f>H310*1.25</f>
        <v>22.1</v>
      </c>
    </row>
    <row r="313" spans="1:8" s="292" customFormat="1">
      <c r="A313" s="128"/>
      <c r="B313" s="128"/>
      <c r="C313" s="128"/>
      <c r="D313" s="128"/>
      <c r="E313" s="128"/>
      <c r="F313" s="128"/>
      <c r="G313" s="128"/>
      <c r="H313" s="129"/>
    </row>
    <row r="314" spans="1:8" ht="13.5" thickBot="1"/>
    <row r="315" spans="1:8" s="292" customFormat="1">
      <c r="A315" s="107" t="s">
        <v>458</v>
      </c>
      <c r="B315" s="429" t="s">
        <v>459</v>
      </c>
      <c r="C315" s="430"/>
      <c r="D315" s="430"/>
      <c r="E315" s="430"/>
      <c r="F315" s="430"/>
      <c r="G315" s="431"/>
      <c r="H315" s="108" t="s">
        <v>19</v>
      </c>
    </row>
    <row r="316" spans="1:8" s="292" customFormat="1" ht="23.25" thickBot="1">
      <c r="A316" s="109" t="s">
        <v>332</v>
      </c>
      <c r="B316" s="243" t="s">
        <v>17</v>
      </c>
      <c r="C316" s="526" t="s">
        <v>18</v>
      </c>
      <c r="D316" s="526"/>
      <c r="E316" s="244" t="s">
        <v>19</v>
      </c>
      <c r="F316" s="244" t="s">
        <v>20</v>
      </c>
      <c r="G316" s="244" t="s">
        <v>21</v>
      </c>
      <c r="H316" s="245" t="s">
        <v>22</v>
      </c>
    </row>
    <row r="317" spans="1:8" s="292" customFormat="1">
      <c r="A317" s="527" t="s">
        <v>343</v>
      </c>
      <c r="B317" s="528"/>
      <c r="C317" s="528"/>
      <c r="D317" s="528"/>
      <c r="E317" s="528"/>
      <c r="F317" s="528"/>
      <c r="G317" s="528"/>
      <c r="H317" s="529"/>
    </row>
    <row r="318" spans="1:8" s="292" customFormat="1">
      <c r="A318" s="113">
        <v>88316</v>
      </c>
      <c r="B318" s="114" t="s">
        <v>334</v>
      </c>
      <c r="C318" s="421" t="s">
        <v>346</v>
      </c>
      <c r="D318" s="421"/>
      <c r="E318" s="115" t="s">
        <v>345</v>
      </c>
      <c r="F318" s="116">
        <f>3.14*0.3*0.3*1.25</f>
        <v>0.35324999999999995</v>
      </c>
      <c r="G318" s="117">
        <v>11.02</v>
      </c>
      <c r="H318" s="118">
        <f>ROUND(F318*G318,2)</f>
        <v>3.89</v>
      </c>
    </row>
    <row r="319" spans="1:8" s="292" customFormat="1" ht="13.5" thickBot="1">
      <c r="A319" s="246"/>
      <c r="B319" s="120"/>
      <c r="C319" s="473"/>
      <c r="D319" s="473"/>
      <c r="E319" s="121"/>
      <c r="F319" s="247"/>
      <c r="G319" s="248"/>
      <c r="H319" s="176"/>
    </row>
    <row r="320" spans="1:8" s="293" customFormat="1" ht="13.5" thickBot="1">
      <c r="A320" s="123"/>
      <c r="B320" s="123"/>
      <c r="C320" s="123"/>
      <c r="D320" s="123"/>
      <c r="E320" s="123"/>
      <c r="F320" s="124"/>
      <c r="G320" s="123"/>
      <c r="H320" s="123"/>
    </row>
    <row r="321" spans="1:8" s="292" customFormat="1">
      <c r="A321" s="423" t="s">
        <v>73</v>
      </c>
      <c r="B321" s="424"/>
      <c r="C321" s="424"/>
      <c r="D321" s="424"/>
      <c r="E321" s="424"/>
      <c r="F321" s="424"/>
      <c r="G321" s="424"/>
      <c r="H321" s="125">
        <f>SUM(H318:H319)</f>
        <v>3.89</v>
      </c>
    </row>
    <row r="322" spans="1:8" s="292" customFormat="1">
      <c r="A322" s="425" t="s">
        <v>72</v>
      </c>
      <c r="B322" s="426"/>
      <c r="C322" s="426"/>
      <c r="D322" s="426"/>
      <c r="E322" s="426"/>
      <c r="F322" s="426"/>
      <c r="G322" s="426"/>
      <c r="H322" s="126">
        <f>H323-H321</f>
        <v>0.9724999999999997</v>
      </c>
    </row>
    <row r="323" spans="1:8" s="292" customFormat="1" ht="13.5" thickBot="1">
      <c r="A323" s="427" t="s">
        <v>71</v>
      </c>
      <c r="B323" s="428"/>
      <c r="C323" s="428"/>
      <c r="D323" s="428"/>
      <c r="E323" s="428"/>
      <c r="F323" s="428"/>
      <c r="G323" s="428"/>
      <c r="H323" s="127">
        <f>H321*1.25</f>
        <v>4.8624999999999998</v>
      </c>
    </row>
    <row r="324" spans="1:8" s="292" customFormat="1">
      <c r="A324" s="128"/>
      <c r="B324" s="128"/>
      <c r="C324" s="128"/>
      <c r="D324" s="128"/>
      <c r="E324" s="128"/>
      <c r="F324" s="128"/>
      <c r="G324" s="128"/>
      <c r="H324" s="129"/>
    </row>
    <row r="325" spans="1:8" ht="13.5" thickBot="1"/>
    <row r="326" spans="1:8" s="292" customFormat="1">
      <c r="A326" s="107" t="s">
        <v>460</v>
      </c>
      <c r="B326" s="429" t="s">
        <v>461</v>
      </c>
      <c r="C326" s="430"/>
      <c r="D326" s="430"/>
      <c r="E326" s="430"/>
      <c r="F326" s="430"/>
      <c r="G326" s="431"/>
      <c r="H326" s="108" t="s">
        <v>19</v>
      </c>
    </row>
    <row r="327" spans="1:8" s="292" customFormat="1" ht="23.25" thickBot="1">
      <c r="A327" s="109" t="s">
        <v>332</v>
      </c>
      <c r="B327" s="243" t="s">
        <v>17</v>
      </c>
      <c r="C327" s="526" t="s">
        <v>18</v>
      </c>
      <c r="D327" s="526"/>
      <c r="E327" s="244" t="s">
        <v>19</v>
      </c>
      <c r="F327" s="244" t="s">
        <v>20</v>
      </c>
      <c r="G327" s="244" t="s">
        <v>21</v>
      </c>
      <c r="H327" s="245" t="s">
        <v>22</v>
      </c>
    </row>
    <row r="328" spans="1:8" s="292" customFormat="1">
      <c r="A328" s="527" t="s">
        <v>343</v>
      </c>
      <c r="B328" s="528"/>
      <c r="C328" s="528"/>
      <c r="D328" s="528"/>
      <c r="E328" s="528"/>
      <c r="F328" s="528"/>
      <c r="G328" s="528"/>
      <c r="H328" s="529"/>
    </row>
    <row r="329" spans="1:8" s="292" customFormat="1">
      <c r="A329" s="113">
        <v>88316</v>
      </c>
      <c r="B329" s="114" t="s">
        <v>334</v>
      </c>
      <c r="C329" s="421" t="s">
        <v>346</v>
      </c>
      <c r="D329" s="421"/>
      <c r="E329" s="115" t="s">
        <v>345</v>
      </c>
      <c r="F329" s="116">
        <f>3.14*0.5*0.5*2</f>
        <v>1.57</v>
      </c>
      <c r="G329" s="117">
        <v>11.02</v>
      </c>
      <c r="H329" s="118">
        <f>ROUND(F329*G329,2)</f>
        <v>17.3</v>
      </c>
    </row>
    <row r="330" spans="1:8" s="292" customFormat="1" ht="13.5" thickBot="1">
      <c r="A330" s="246"/>
      <c r="B330" s="120"/>
      <c r="C330" s="473"/>
      <c r="D330" s="473"/>
      <c r="E330" s="121"/>
      <c r="F330" s="247"/>
      <c r="G330" s="248"/>
      <c r="H330" s="176"/>
    </row>
    <row r="331" spans="1:8" s="293" customFormat="1" ht="13.5" thickBot="1">
      <c r="A331" s="123"/>
      <c r="B331" s="123"/>
      <c r="C331" s="123"/>
      <c r="D331" s="123"/>
      <c r="E331" s="123"/>
      <c r="F331" s="124"/>
      <c r="G331" s="123"/>
      <c r="H331" s="123"/>
    </row>
    <row r="332" spans="1:8" s="292" customFormat="1">
      <c r="A332" s="423" t="s">
        <v>73</v>
      </c>
      <c r="B332" s="424"/>
      <c r="C332" s="424"/>
      <c r="D332" s="424"/>
      <c r="E332" s="424"/>
      <c r="F332" s="424"/>
      <c r="G332" s="424"/>
      <c r="H332" s="125">
        <f>SUM(H329:H330)</f>
        <v>17.3</v>
      </c>
    </row>
    <row r="333" spans="1:8" s="292" customFormat="1">
      <c r="A333" s="425" t="s">
        <v>72</v>
      </c>
      <c r="B333" s="426"/>
      <c r="C333" s="426"/>
      <c r="D333" s="426"/>
      <c r="E333" s="426"/>
      <c r="F333" s="426"/>
      <c r="G333" s="426"/>
      <c r="H333" s="126">
        <f>H334-H332</f>
        <v>4.3249999999999993</v>
      </c>
    </row>
    <row r="334" spans="1:8" s="292" customFormat="1" ht="13.5" thickBot="1">
      <c r="A334" s="427" t="s">
        <v>71</v>
      </c>
      <c r="B334" s="428"/>
      <c r="C334" s="428"/>
      <c r="D334" s="428"/>
      <c r="E334" s="428"/>
      <c r="F334" s="428"/>
      <c r="G334" s="428"/>
      <c r="H334" s="127">
        <f>H332*1.25</f>
        <v>21.625</v>
      </c>
    </row>
    <row r="335" spans="1:8" s="292" customFormat="1">
      <c r="A335" s="128"/>
      <c r="B335" s="128"/>
      <c r="C335" s="128"/>
      <c r="D335" s="128"/>
      <c r="E335" s="128"/>
      <c r="F335" s="128"/>
      <c r="G335" s="128"/>
      <c r="H335" s="129"/>
    </row>
    <row r="336" spans="1:8" ht="13.5" thickBot="1"/>
    <row r="337" spans="1:8" s="292" customFormat="1">
      <c r="A337" s="107" t="s">
        <v>462</v>
      </c>
      <c r="B337" s="429" t="s">
        <v>463</v>
      </c>
      <c r="C337" s="430"/>
      <c r="D337" s="430"/>
      <c r="E337" s="430"/>
      <c r="F337" s="430"/>
      <c r="G337" s="431"/>
      <c r="H337" s="108" t="s">
        <v>19</v>
      </c>
    </row>
    <row r="338" spans="1:8" s="292" customFormat="1" ht="23.25" thickBot="1">
      <c r="A338" s="109" t="s">
        <v>332</v>
      </c>
      <c r="B338" s="243" t="s">
        <v>17</v>
      </c>
      <c r="C338" s="526" t="s">
        <v>18</v>
      </c>
      <c r="D338" s="526"/>
      <c r="E338" s="244" t="s">
        <v>19</v>
      </c>
      <c r="F338" s="244" t="s">
        <v>20</v>
      </c>
      <c r="G338" s="244" t="s">
        <v>21</v>
      </c>
      <c r="H338" s="245" t="s">
        <v>22</v>
      </c>
    </row>
    <row r="339" spans="1:8" s="292" customFormat="1">
      <c r="A339" s="527" t="s">
        <v>343</v>
      </c>
      <c r="B339" s="528"/>
      <c r="C339" s="528"/>
      <c r="D339" s="528"/>
      <c r="E339" s="528"/>
      <c r="F339" s="528"/>
      <c r="G339" s="528"/>
      <c r="H339" s="529"/>
    </row>
    <row r="340" spans="1:8" s="292" customFormat="1">
      <c r="A340" s="113">
        <v>88316</v>
      </c>
      <c r="B340" s="114" t="s">
        <v>334</v>
      </c>
      <c r="C340" s="421" t="s">
        <v>346</v>
      </c>
      <c r="D340" s="421"/>
      <c r="E340" s="115" t="s">
        <v>345</v>
      </c>
      <c r="F340" s="116">
        <f>3.14*0.5*0.5*3</f>
        <v>2.355</v>
      </c>
      <c r="G340" s="117">
        <v>11.02</v>
      </c>
      <c r="H340" s="118">
        <f>ROUND(F340*G340,2)</f>
        <v>25.95</v>
      </c>
    </row>
    <row r="341" spans="1:8" s="292" customFormat="1" ht="13.5" thickBot="1">
      <c r="A341" s="246"/>
      <c r="B341" s="120"/>
      <c r="C341" s="473"/>
      <c r="D341" s="473"/>
      <c r="E341" s="121"/>
      <c r="F341" s="247"/>
      <c r="G341" s="248"/>
      <c r="H341" s="176"/>
    </row>
    <row r="342" spans="1:8" s="293" customFormat="1" ht="13.5" thickBot="1">
      <c r="A342" s="123"/>
      <c r="B342" s="123"/>
      <c r="C342" s="123"/>
      <c r="D342" s="123"/>
      <c r="E342" s="123"/>
      <c r="F342" s="124"/>
      <c r="G342" s="123"/>
      <c r="H342" s="123"/>
    </row>
    <row r="343" spans="1:8" s="292" customFormat="1">
      <c r="A343" s="423" t="s">
        <v>73</v>
      </c>
      <c r="B343" s="424"/>
      <c r="C343" s="424"/>
      <c r="D343" s="424"/>
      <c r="E343" s="424"/>
      <c r="F343" s="424"/>
      <c r="G343" s="424"/>
      <c r="H343" s="125">
        <f>SUM(H340:H341)</f>
        <v>25.95</v>
      </c>
    </row>
    <row r="344" spans="1:8" s="292" customFormat="1">
      <c r="A344" s="425" t="s">
        <v>72</v>
      </c>
      <c r="B344" s="426"/>
      <c r="C344" s="426"/>
      <c r="D344" s="426"/>
      <c r="E344" s="426"/>
      <c r="F344" s="426"/>
      <c r="G344" s="426"/>
      <c r="H344" s="126">
        <f>H345-H343</f>
        <v>6.4875000000000007</v>
      </c>
    </row>
    <row r="345" spans="1:8" s="292" customFormat="1" ht="13.5" thickBot="1">
      <c r="A345" s="427" t="s">
        <v>71</v>
      </c>
      <c r="B345" s="428"/>
      <c r="C345" s="428"/>
      <c r="D345" s="428"/>
      <c r="E345" s="428"/>
      <c r="F345" s="428"/>
      <c r="G345" s="428"/>
      <c r="H345" s="127">
        <f>H343*1.25</f>
        <v>32.4375</v>
      </c>
    </row>
    <row r="346" spans="1:8" ht="13.5" thickBot="1"/>
    <row r="347" spans="1:8">
      <c r="A347" s="107" t="s">
        <v>359</v>
      </c>
      <c r="B347" s="429" t="s">
        <v>464</v>
      </c>
      <c r="C347" s="430"/>
      <c r="D347" s="430"/>
      <c r="E347" s="430"/>
      <c r="F347" s="430"/>
      <c r="G347" s="431"/>
      <c r="H347" s="108" t="s">
        <v>354</v>
      </c>
    </row>
    <row r="348" spans="1:8" ht="23.25" thickBot="1">
      <c r="A348" s="204" t="s">
        <v>332</v>
      </c>
      <c r="B348" s="243" t="s">
        <v>17</v>
      </c>
      <c r="C348" s="526" t="s">
        <v>18</v>
      </c>
      <c r="D348" s="526"/>
      <c r="E348" s="244" t="s">
        <v>19</v>
      </c>
      <c r="F348" s="244" t="s">
        <v>20</v>
      </c>
      <c r="G348" s="244" t="s">
        <v>21</v>
      </c>
      <c r="H348" s="245" t="s">
        <v>22</v>
      </c>
    </row>
    <row r="349" spans="1:8">
      <c r="A349" s="533" t="s">
        <v>343</v>
      </c>
      <c r="B349" s="534"/>
      <c r="C349" s="534"/>
      <c r="D349" s="534"/>
      <c r="E349" s="534"/>
      <c r="F349" s="534"/>
      <c r="G349" s="534"/>
      <c r="H349" s="535"/>
    </row>
    <row r="350" spans="1:8">
      <c r="A350" s="249">
        <v>88309</v>
      </c>
      <c r="B350" s="250" t="s">
        <v>334</v>
      </c>
      <c r="C350" s="538" t="s">
        <v>344</v>
      </c>
      <c r="D350" s="538"/>
      <c r="E350" s="251" t="s">
        <v>345</v>
      </c>
      <c r="F350" s="252">
        <v>1</v>
      </c>
      <c r="G350" s="253">
        <v>13.77</v>
      </c>
      <c r="H350" s="254">
        <f>ROUND(F350*G350,2)</f>
        <v>13.77</v>
      </c>
    </row>
    <row r="351" spans="1:8">
      <c r="A351" s="255">
        <v>88316</v>
      </c>
      <c r="B351" s="250" t="s">
        <v>336</v>
      </c>
      <c r="C351" s="539" t="s">
        <v>346</v>
      </c>
      <c r="D351" s="539"/>
      <c r="E351" s="256" t="s">
        <v>345</v>
      </c>
      <c r="F351" s="257">
        <v>1</v>
      </c>
      <c r="G351" s="253">
        <v>11.02</v>
      </c>
      <c r="H351" s="258">
        <f>ROUND(F351*G351,2)</f>
        <v>11.02</v>
      </c>
    </row>
    <row r="352" spans="1:8">
      <c r="A352" s="540" t="s">
        <v>347</v>
      </c>
      <c r="B352" s="541"/>
      <c r="C352" s="541"/>
      <c r="D352" s="541"/>
      <c r="E352" s="541"/>
      <c r="F352" s="541"/>
      <c r="G352" s="541"/>
      <c r="H352" s="542"/>
    </row>
    <row r="353" spans="1:8">
      <c r="A353" s="249">
        <v>370</v>
      </c>
      <c r="B353" s="250" t="s">
        <v>348</v>
      </c>
      <c r="C353" s="538" t="s">
        <v>465</v>
      </c>
      <c r="D353" s="538"/>
      <c r="E353" s="251" t="s">
        <v>367</v>
      </c>
      <c r="F353" s="252">
        <v>0.03</v>
      </c>
      <c r="G353" s="259">
        <v>57.5</v>
      </c>
      <c r="H353" s="254">
        <f>ROUND(F353*G353,2)</f>
        <v>1.73</v>
      </c>
    </row>
    <row r="354" spans="1:8">
      <c r="A354" s="260">
        <v>1379</v>
      </c>
      <c r="B354" s="250" t="s">
        <v>350</v>
      </c>
      <c r="C354" s="250" t="s">
        <v>466</v>
      </c>
      <c r="D354" s="250"/>
      <c r="E354" s="261" t="s">
        <v>375</v>
      </c>
      <c r="F354" s="252">
        <v>7.5</v>
      </c>
      <c r="G354" s="259">
        <v>0.64</v>
      </c>
      <c r="H354" s="254">
        <f>ROUND(F354*G354,2)</f>
        <v>4.8</v>
      </c>
    </row>
    <row r="355" spans="1:8">
      <c r="A355" s="262">
        <v>148</v>
      </c>
      <c r="B355" s="263" t="s">
        <v>414</v>
      </c>
      <c r="C355" s="543" t="s">
        <v>467</v>
      </c>
      <c r="D355" s="543"/>
      <c r="E355" s="264" t="s">
        <v>427</v>
      </c>
      <c r="F355" s="265">
        <v>3.0599999999999999E-2</v>
      </c>
      <c r="G355" s="266">
        <v>8.49</v>
      </c>
      <c r="H355" s="267">
        <f>ROUND(F355*G355,2)</f>
        <v>0.26</v>
      </c>
    </row>
    <row r="356" spans="1:8" ht="13.5" thickBot="1">
      <c r="A356" s="237"/>
      <c r="B356" s="268"/>
      <c r="C356" s="517"/>
      <c r="D356" s="517"/>
      <c r="E356" s="238"/>
      <c r="F356" s="238"/>
      <c r="G356" s="238"/>
      <c r="H356" s="269"/>
    </row>
    <row r="357" spans="1:8" ht="13.5" thickBot="1">
      <c r="A357" s="123"/>
      <c r="B357" s="123"/>
      <c r="C357" s="123"/>
      <c r="D357" s="123"/>
      <c r="E357" s="123"/>
      <c r="F357" s="124"/>
      <c r="G357" s="123"/>
      <c r="H357" s="123"/>
    </row>
    <row r="358" spans="1:8">
      <c r="A358" s="423" t="s">
        <v>73</v>
      </c>
      <c r="B358" s="424"/>
      <c r="C358" s="424"/>
      <c r="D358" s="424"/>
      <c r="E358" s="424"/>
      <c r="F358" s="424"/>
      <c r="G358" s="424"/>
      <c r="H358" s="125">
        <f>SUM(H350:H355)</f>
        <v>31.580000000000002</v>
      </c>
    </row>
    <row r="359" spans="1:8">
      <c r="A359" s="425" t="s">
        <v>72</v>
      </c>
      <c r="B359" s="426"/>
      <c r="C359" s="426"/>
      <c r="D359" s="426"/>
      <c r="E359" s="426"/>
      <c r="F359" s="426"/>
      <c r="G359" s="426"/>
      <c r="H359" s="126">
        <f>H360-H358</f>
        <v>7.8949999999999996</v>
      </c>
    </row>
    <row r="360" spans="1:8" ht="13.5" thickBot="1">
      <c r="A360" s="427" t="s">
        <v>71</v>
      </c>
      <c r="B360" s="428"/>
      <c r="C360" s="428"/>
      <c r="D360" s="428"/>
      <c r="E360" s="428"/>
      <c r="F360" s="428"/>
      <c r="G360" s="428"/>
      <c r="H360" s="127">
        <f>H358*1.25</f>
        <v>39.475000000000001</v>
      </c>
    </row>
    <row r="362" spans="1:8" ht="13.5" thickBot="1"/>
    <row r="363" spans="1:8">
      <c r="A363" s="107" t="s">
        <v>357</v>
      </c>
      <c r="B363" s="429" t="s">
        <v>468</v>
      </c>
      <c r="C363" s="430"/>
      <c r="D363" s="430"/>
      <c r="E363" s="430"/>
      <c r="F363" s="430"/>
      <c r="G363" s="431"/>
      <c r="H363" s="130" t="s">
        <v>354</v>
      </c>
    </row>
    <row r="364" spans="1:8" ht="23.25" thickBot="1">
      <c r="A364" s="204" t="s">
        <v>332</v>
      </c>
      <c r="B364" s="205" t="s">
        <v>17</v>
      </c>
      <c r="C364" s="501" t="s">
        <v>18</v>
      </c>
      <c r="D364" s="501"/>
      <c r="E364" s="206" t="s">
        <v>19</v>
      </c>
      <c r="F364" s="206" t="s">
        <v>20</v>
      </c>
      <c r="G364" s="206" t="s">
        <v>341</v>
      </c>
      <c r="H364" s="270" t="s">
        <v>342</v>
      </c>
    </row>
    <row r="365" spans="1:8">
      <c r="A365" s="271">
        <v>87328</v>
      </c>
      <c r="B365" s="272" t="s">
        <v>334</v>
      </c>
      <c r="C365" s="536" t="s">
        <v>469</v>
      </c>
      <c r="D365" s="537"/>
      <c r="E365" s="272" t="s">
        <v>367</v>
      </c>
      <c r="F365" s="252">
        <v>1.0999999999999999E-2</v>
      </c>
      <c r="G365" s="273">
        <v>283.99</v>
      </c>
      <c r="H365" s="274">
        <f>ROUND(F365*G365,2)</f>
        <v>3.12</v>
      </c>
    </row>
    <row r="366" spans="1:8">
      <c r="A366" s="271">
        <v>88309</v>
      </c>
      <c r="B366" s="272" t="s">
        <v>336</v>
      </c>
      <c r="C366" s="545" t="s">
        <v>470</v>
      </c>
      <c r="D366" s="546"/>
      <c r="E366" s="272" t="s">
        <v>345</v>
      </c>
      <c r="F366" s="252">
        <v>1</v>
      </c>
      <c r="G366" s="273">
        <v>13.77</v>
      </c>
      <c r="H366" s="274">
        <f>ROUND(F366*G366,2)</f>
        <v>13.77</v>
      </c>
    </row>
    <row r="367" spans="1:8">
      <c r="A367" s="271">
        <v>88316</v>
      </c>
      <c r="B367" s="272" t="s">
        <v>360</v>
      </c>
      <c r="C367" s="547" t="s">
        <v>471</v>
      </c>
      <c r="D367" s="548"/>
      <c r="E367" s="272" t="s">
        <v>345</v>
      </c>
      <c r="F367" s="252">
        <v>1</v>
      </c>
      <c r="G367" s="273">
        <v>11.02</v>
      </c>
      <c r="H367" s="274">
        <f>ROUND(F367*G367,2)</f>
        <v>11.02</v>
      </c>
    </row>
    <row r="368" spans="1:8">
      <c r="A368" s="271">
        <v>7271</v>
      </c>
      <c r="B368" s="272" t="s">
        <v>363</v>
      </c>
      <c r="C368" s="538" t="s">
        <v>472</v>
      </c>
      <c r="D368" s="538"/>
      <c r="E368" s="272" t="s">
        <v>19</v>
      </c>
      <c r="F368" s="252">
        <v>24</v>
      </c>
      <c r="G368" s="273">
        <v>0.46</v>
      </c>
      <c r="H368" s="274">
        <f>ROUND(F368*G368,2)</f>
        <v>11.04</v>
      </c>
    </row>
    <row r="369" spans="1:8">
      <c r="A369" s="271"/>
      <c r="B369" s="272"/>
      <c r="C369" s="538"/>
      <c r="D369" s="538"/>
      <c r="E369" s="272"/>
      <c r="F369" s="252"/>
      <c r="G369" s="273"/>
      <c r="H369" s="274">
        <f>ROUND(F369*G369,2)</f>
        <v>0</v>
      </c>
    </row>
    <row r="370" spans="1:8" ht="13.5" thickBot="1">
      <c r="A370" s="275"/>
      <c r="B370" s="276"/>
      <c r="C370" s="517"/>
      <c r="D370" s="517"/>
      <c r="E370" s="276"/>
      <c r="F370" s="276"/>
      <c r="G370" s="277"/>
      <c r="H370" s="240"/>
    </row>
    <row r="371" spans="1:8" ht="13.5" thickBot="1">
      <c r="A371" s="518"/>
      <c r="B371" s="519"/>
      <c r="C371" s="519"/>
      <c r="D371" s="519"/>
      <c r="E371" s="519"/>
      <c r="F371" s="519"/>
      <c r="G371" s="519"/>
      <c r="H371" s="520"/>
    </row>
    <row r="372" spans="1:8">
      <c r="A372" s="423" t="s">
        <v>73</v>
      </c>
      <c r="B372" s="424"/>
      <c r="C372" s="424"/>
      <c r="D372" s="424"/>
      <c r="E372" s="424"/>
      <c r="F372" s="424"/>
      <c r="G372" s="424"/>
      <c r="H372" s="146">
        <f>SUM(H365:H369)</f>
        <v>38.950000000000003</v>
      </c>
    </row>
    <row r="373" spans="1:8">
      <c r="A373" s="425" t="s">
        <v>72</v>
      </c>
      <c r="B373" s="426"/>
      <c r="C373" s="426"/>
      <c r="D373" s="426"/>
      <c r="E373" s="426"/>
      <c r="F373" s="426"/>
      <c r="G373" s="426"/>
      <c r="H373" s="278">
        <f>H374-H372</f>
        <v>9.7374999999999972</v>
      </c>
    </row>
    <row r="374" spans="1:8" ht="13.5" thickBot="1">
      <c r="A374" s="427" t="s">
        <v>71</v>
      </c>
      <c r="B374" s="428"/>
      <c r="C374" s="428"/>
      <c r="D374" s="428"/>
      <c r="E374" s="428"/>
      <c r="F374" s="428"/>
      <c r="G374" s="428"/>
      <c r="H374" s="279">
        <f>H372*1.25</f>
        <v>48.6875</v>
      </c>
    </row>
    <row r="375" spans="1:8" ht="13.5" thickBot="1"/>
    <row r="376" spans="1:8">
      <c r="A376" s="226" t="s">
        <v>187</v>
      </c>
      <c r="B376" s="521" t="s">
        <v>185</v>
      </c>
      <c r="C376" s="521"/>
      <c r="D376" s="521"/>
      <c r="E376" s="521"/>
      <c r="F376" s="521"/>
      <c r="G376" s="521"/>
      <c r="H376" s="227" t="s">
        <v>19</v>
      </c>
    </row>
    <row r="377" spans="1:8" ht="23.25" thickBot="1">
      <c r="A377" s="280" t="s">
        <v>340</v>
      </c>
      <c r="B377" s="281" t="s">
        <v>17</v>
      </c>
      <c r="C377" s="544" t="s">
        <v>18</v>
      </c>
      <c r="D377" s="544"/>
      <c r="E377" s="282" t="s">
        <v>19</v>
      </c>
      <c r="F377" s="282" t="s">
        <v>20</v>
      </c>
      <c r="G377" s="282" t="s">
        <v>341</v>
      </c>
      <c r="H377" s="283" t="s">
        <v>342</v>
      </c>
    </row>
    <row r="378" spans="1:8" ht="13.5">
      <c r="A378" s="523" t="s">
        <v>343</v>
      </c>
      <c r="B378" s="524"/>
      <c r="C378" s="524"/>
      <c r="D378" s="524"/>
      <c r="E378" s="524"/>
      <c r="F378" s="524"/>
      <c r="G378" s="524"/>
      <c r="H378" s="525"/>
    </row>
    <row r="379" spans="1:8">
      <c r="A379" s="271">
        <v>88316</v>
      </c>
      <c r="B379" s="272" t="s">
        <v>360</v>
      </c>
      <c r="C379" s="547" t="s">
        <v>471</v>
      </c>
      <c r="D379" s="548"/>
      <c r="E379" s="139" t="s">
        <v>345</v>
      </c>
      <c r="F379" s="284">
        <v>0.4</v>
      </c>
      <c r="G379" s="285">
        <v>11.02</v>
      </c>
      <c r="H379" s="286">
        <f>ROUND(F379*G379,2)</f>
        <v>4.41</v>
      </c>
    </row>
    <row r="380" spans="1:8" ht="13.5">
      <c r="A380" s="549" t="s">
        <v>347</v>
      </c>
      <c r="B380" s="550"/>
      <c r="C380" s="550"/>
      <c r="D380" s="550"/>
      <c r="E380" s="550"/>
      <c r="F380" s="550"/>
      <c r="G380" s="550"/>
      <c r="H380" s="551"/>
    </row>
    <row r="381" spans="1:8">
      <c r="A381" s="287">
        <v>1319</v>
      </c>
      <c r="B381" s="133" t="s">
        <v>348</v>
      </c>
      <c r="C381" s="505" t="s">
        <v>438</v>
      </c>
      <c r="D381" s="505"/>
      <c r="E381" s="139" t="s">
        <v>375</v>
      </c>
      <c r="F381" s="284">
        <f>2*3.14*0.35*0.05*37.348</f>
        <v>4.1045451999999996</v>
      </c>
      <c r="G381" s="285">
        <v>2.82</v>
      </c>
      <c r="H381" s="286">
        <f>ROUND(F381*G381,2)</f>
        <v>11.57</v>
      </c>
    </row>
    <row r="382" spans="1:8" ht="13.5">
      <c r="A382" s="549" t="s">
        <v>333</v>
      </c>
      <c r="B382" s="550"/>
      <c r="C382" s="550"/>
      <c r="D382" s="550"/>
      <c r="E382" s="550"/>
      <c r="F382" s="550"/>
      <c r="G382" s="550"/>
      <c r="H382" s="551"/>
    </row>
    <row r="383" spans="1:8">
      <c r="A383" s="287" t="s">
        <v>381</v>
      </c>
      <c r="B383" s="133" t="s">
        <v>334</v>
      </c>
      <c r="C383" s="505" t="s">
        <v>439</v>
      </c>
      <c r="D383" s="505"/>
      <c r="E383" s="139" t="s">
        <v>367</v>
      </c>
      <c r="F383" s="284">
        <f>3.14*0.35*0.35*0.05</f>
        <v>1.92325E-2</v>
      </c>
      <c r="G383" s="285">
        <f>H180</f>
        <v>1576.6600000000003</v>
      </c>
      <c r="H383" s="286">
        <f>ROUND(F383*G383,2)</f>
        <v>30.32</v>
      </c>
    </row>
    <row r="384" spans="1:8" ht="13.5" thickBot="1">
      <c r="A384" s="237"/>
      <c r="B384" s="238"/>
      <c r="C384" s="517"/>
      <c r="D384" s="517"/>
      <c r="E384" s="238"/>
      <c r="F384" s="238"/>
      <c r="G384" s="239"/>
      <c r="H384" s="240"/>
    </row>
    <row r="385" spans="1:8" ht="13.5" thickBot="1">
      <c r="A385" s="518"/>
      <c r="B385" s="519"/>
      <c r="C385" s="519"/>
      <c r="D385" s="519"/>
      <c r="E385" s="519"/>
      <c r="F385" s="519"/>
      <c r="G385" s="519"/>
      <c r="H385" s="520"/>
    </row>
    <row r="386" spans="1:8">
      <c r="A386" s="423" t="s">
        <v>73</v>
      </c>
      <c r="B386" s="424"/>
      <c r="C386" s="424"/>
      <c r="D386" s="424"/>
      <c r="E386" s="424"/>
      <c r="F386" s="424"/>
      <c r="G386" s="424"/>
      <c r="H386" s="241">
        <f>SUM(H379:H383)</f>
        <v>46.3</v>
      </c>
    </row>
    <row r="387" spans="1:8">
      <c r="A387" s="425" t="s">
        <v>473</v>
      </c>
      <c r="B387" s="426"/>
      <c r="C387" s="426"/>
      <c r="D387" s="426"/>
      <c r="E387" s="426"/>
      <c r="F387" s="426"/>
      <c r="G387" s="426"/>
      <c r="H387" s="137">
        <f>H388-H386</f>
        <v>9.259999999999998</v>
      </c>
    </row>
    <row r="388" spans="1:8" ht="13.5" thickBot="1">
      <c r="A388" s="427" t="s">
        <v>71</v>
      </c>
      <c r="B388" s="428"/>
      <c r="C388" s="428"/>
      <c r="D388" s="428"/>
      <c r="E388" s="428"/>
      <c r="F388" s="428"/>
      <c r="G388" s="428"/>
      <c r="H388" s="288">
        <f>H386*1.2</f>
        <v>55.559999999999995</v>
      </c>
    </row>
    <row r="389" spans="1:8" ht="13.5" thickBot="1"/>
    <row r="390" spans="1:8">
      <c r="A390" s="107" t="s">
        <v>173</v>
      </c>
      <c r="B390" s="429" t="s">
        <v>474</v>
      </c>
      <c r="C390" s="430"/>
      <c r="D390" s="430"/>
      <c r="E390" s="430"/>
      <c r="F390" s="430"/>
      <c r="G390" s="431"/>
      <c r="H390" s="108" t="s">
        <v>19</v>
      </c>
    </row>
    <row r="391" spans="1:8" ht="23.25" thickBot="1">
      <c r="A391" s="289" t="s">
        <v>340</v>
      </c>
      <c r="B391" s="243" t="s">
        <v>17</v>
      </c>
      <c r="C391" s="526" t="s">
        <v>18</v>
      </c>
      <c r="D391" s="526"/>
      <c r="E391" s="244" t="s">
        <v>19</v>
      </c>
      <c r="F391" s="244" t="s">
        <v>20</v>
      </c>
      <c r="G391" s="244" t="s">
        <v>21</v>
      </c>
      <c r="H391" s="245" t="s">
        <v>22</v>
      </c>
    </row>
    <row r="392" spans="1:8">
      <c r="A392" s="527" t="s">
        <v>343</v>
      </c>
      <c r="B392" s="528"/>
      <c r="C392" s="528"/>
      <c r="D392" s="528"/>
      <c r="E392" s="528"/>
      <c r="F392" s="528"/>
      <c r="G392" s="528"/>
      <c r="H392" s="529"/>
    </row>
    <row r="393" spans="1:8">
      <c r="A393" s="271">
        <v>88316</v>
      </c>
      <c r="B393" s="272" t="s">
        <v>334</v>
      </c>
      <c r="C393" s="547" t="s">
        <v>471</v>
      </c>
      <c r="D393" s="548"/>
      <c r="E393" s="182" t="s">
        <v>345</v>
      </c>
      <c r="F393" s="191">
        <v>0.5</v>
      </c>
      <c r="G393" s="192">
        <v>11.02</v>
      </c>
      <c r="H393" s="193">
        <f>ROUND(F393*G393,2)</f>
        <v>5.51</v>
      </c>
    </row>
    <row r="394" spans="1:8" ht="13.5" thickBot="1">
      <c r="A394" s="246"/>
      <c r="B394" s="120"/>
      <c r="C394" s="473"/>
      <c r="D394" s="473"/>
      <c r="E394" s="121"/>
      <c r="F394" s="247"/>
      <c r="G394" s="248"/>
      <c r="H394" s="176"/>
    </row>
    <row r="395" spans="1:8" ht="13.5" thickBot="1">
      <c r="A395" s="195"/>
      <c r="B395" s="195"/>
      <c r="C395" s="195"/>
      <c r="D395" s="195"/>
      <c r="E395" s="195"/>
      <c r="F395" s="196"/>
      <c r="G395" s="195"/>
      <c r="H395" s="195"/>
    </row>
    <row r="396" spans="1:8">
      <c r="A396" s="423" t="s">
        <v>73</v>
      </c>
      <c r="B396" s="424"/>
      <c r="C396" s="424"/>
      <c r="D396" s="424"/>
      <c r="E396" s="424"/>
      <c r="F396" s="424"/>
      <c r="G396" s="424"/>
      <c r="H396" s="125">
        <f>SUM(H393:H394)</f>
        <v>5.51</v>
      </c>
    </row>
    <row r="397" spans="1:8">
      <c r="A397" s="425" t="s">
        <v>72</v>
      </c>
      <c r="B397" s="426"/>
      <c r="C397" s="426"/>
      <c r="D397" s="426"/>
      <c r="E397" s="426"/>
      <c r="F397" s="426"/>
      <c r="G397" s="426"/>
      <c r="H397" s="126">
        <f>H398-H396</f>
        <v>1.3774999999999995</v>
      </c>
    </row>
    <row r="398" spans="1:8" ht="13.5" thickBot="1">
      <c r="A398" s="427" t="s">
        <v>71</v>
      </c>
      <c r="B398" s="428"/>
      <c r="C398" s="428"/>
      <c r="D398" s="428"/>
      <c r="E398" s="428"/>
      <c r="F398" s="428"/>
      <c r="G398" s="428"/>
      <c r="H398" s="127">
        <f>H396*1.25</f>
        <v>6.8874999999999993</v>
      </c>
    </row>
    <row r="399" spans="1:8" ht="13.5" thickBot="1"/>
    <row r="400" spans="1:8">
      <c r="A400" s="107" t="s">
        <v>222</v>
      </c>
      <c r="B400" s="429" t="s">
        <v>475</v>
      </c>
      <c r="C400" s="430"/>
      <c r="D400" s="430"/>
      <c r="E400" s="430"/>
      <c r="F400" s="430"/>
      <c r="G400" s="431"/>
      <c r="H400" s="108" t="s">
        <v>19</v>
      </c>
    </row>
    <row r="401" spans="1:8" ht="23.25" thickBot="1">
      <c r="A401" s="289" t="s">
        <v>340</v>
      </c>
      <c r="B401" s="243" t="s">
        <v>17</v>
      </c>
      <c r="C401" s="526" t="s">
        <v>18</v>
      </c>
      <c r="D401" s="526"/>
      <c r="E401" s="244" t="s">
        <v>19</v>
      </c>
      <c r="F401" s="244" t="s">
        <v>20</v>
      </c>
      <c r="G401" s="244" t="s">
        <v>21</v>
      </c>
      <c r="H401" s="245" t="s">
        <v>22</v>
      </c>
    </row>
    <row r="402" spans="1:8">
      <c r="A402" s="527" t="s">
        <v>343</v>
      </c>
      <c r="B402" s="528"/>
      <c r="C402" s="528"/>
      <c r="D402" s="528"/>
      <c r="E402" s="528"/>
      <c r="F402" s="528"/>
      <c r="G402" s="528"/>
      <c r="H402" s="529"/>
    </row>
    <row r="403" spans="1:8">
      <c r="A403" s="271">
        <v>88316</v>
      </c>
      <c r="B403" s="272" t="s">
        <v>334</v>
      </c>
      <c r="C403" s="547" t="s">
        <v>471</v>
      </c>
      <c r="D403" s="548"/>
      <c r="E403" s="182" t="s">
        <v>345</v>
      </c>
      <c r="F403" s="191">
        <f>3*3.9*1.87</f>
        <v>21.879000000000001</v>
      </c>
      <c r="G403" s="192">
        <v>11.02</v>
      </c>
      <c r="H403" s="193">
        <f>ROUND(F403*G403,2)</f>
        <v>241.11</v>
      </c>
    </row>
    <row r="404" spans="1:8" ht="13.5" thickBot="1">
      <c r="A404" s="246"/>
      <c r="B404" s="120"/>
      <c r="C404" s="473"/>
      <c r="D404" s="473"/>
      <c r="E404" s="121"/>
      <c r="F404" s="247"/>
      <c r="G404" s="248"/>
      <c r="H404" s="176"/>
    </row>
    <row r="405" spans="1:8" ht="13.5" thickBot="1">
      <c r="A405" s="195"/>
      <c r="B405" s="195"/>
      <c r="C405" s="195"/>
      <c r="D405" s="195"/>
      <c r="E405" s="195"/>
      <c r="F405" s="196"/>
      <c r="G405" s="195"/>
      <c r="H405" s="195"/>
    </row>
    <row r="406" spans="1:8">
      <c r="A406" s="423" t="s">
        <v>73</v>
      </c>
      <c r="B406" s="424"/>
      <c r="C406" s="424"/>
      <c r="D406" s="424"/>
      <c r="E406" s="424"/>
      <c r="F406" s="424"/>
      <c r="G406" s="424"/>
      <c r="H406" s="125">
        <f>SUM(H403:H404)</f>
        <v>241.11</v>
      </c>
    </row>
    <row r="407" spans="1:8">
      <c r="A407" s="425" t="s">
        <v>72</v>
      </c>
      <c r="B407" s="426"/>
      <c r="C407" s="426"/>
      <c r="D407" s="426"/>
      <c r="E407" s="426"/>
      <c r="F407" s="426"/>
      <c r="G407" s="426"/>
      <c r="H407" s="126">
        <f>H408-H406</f>
        <v>60.277500000000032</v>
      </c>
    </row>
    <row r="408" spans="1:8" ht="13.5" thickBot="1">
      <c r="A408" s="427" t="s">
        <v>71</v>
      </c>
      <c r="B408" s="428"/>
      <c r="C408" s="428"/>
      <c r="D408" s="428"/>
      <c r="E408" s="428"/>
      <c r="F408" s="428"/>
      <c r="G408" s="428"/>
      <c r="H408" s="127">
        <f>H406*1.25</f>
        <v>301.38750000000005</v>
      </c>
    </row>
  </sheetData>
  <mergeCells count="332">
    <mergeCell ref="A407:G407"/>
    <mergeCell ref="A408:G408"/>
    <mergeCell ref="B400:G400"/>
    <mergeCell ref="C401:D401"/>
    <mergeCell ref="A402:H402"/>
    <mergeCell ref="C403:D403"/>
    <mergeCell ref="C404:D404"/>
    <mergeCell ref="A406:G406"/>
    <mergeCell ref="A392:H392"/>
    <mergeCell ref="C393:D393"/>
    <mergeCell ref="C394:D394"/>
    <mergeCell ref="A396:G396"/>
    <mergeCell ref="A397:G397"/>
    <mergeCell ref="A398:G398"/>
    <mergeCell ref="A385:H385"/>
    <mergeCell ref="A386:G386"/>
    <mergeCell ref="A387:G387"/>
    <mergeCell ref="A388:G388"/>
    <mergeCell ref="B390:G390"/>
    <mergeCell ref="C391:D391"/>
    <mergeCell ref="C379:D379"/>
    <mergeCell ref="A380:H380"/>
    <mergeCell ref="C381:D381"/>
    <mergeCell ref="A382:H382"/>
    <mergeCell ref="C383:D383"/>
    <mergeCell ref="C384:D384"/>
    <mergeCell ref="A372:G372"/>
    <mergeCell ref="A373:G373"/>
    <mergeCell ref="A374:G374"/>
    <mergeCell ref="B376:G376"/>
    <mergeCell ref="C377:D377"/>
    <mergeCell ref="A378:H378"/>
    <mergeCell ref="C366:D366"/>
    <mergeCell ref="C367:D367"/>
    <mergeCell ref="C368:D368"/>
    <mergeCell ref="C369:D369"/>
    <mergeCell ref="C370:D370"/>
    <mergeCell ref="A371:H371"/>
    <mergeCell ref="A358:G358"/>
    <mergeCell ref="A359:G359"/>
    <mergeCell ref="A360:G360"/>
    <mergeCell ref="B363:G363"/>
    <mergeCell ref="C364:D364"/>
    <mergeCell ref="C365:D365"/>
    <mergeCell ref="C350:D350"/>
    <mergeCell ref="C351:D351"/>
    <mergeCell ref="A352:H352"/>
    <mergeCell ref="C353:D353"/>
    <mergeCell ref="C355:D355"/>
    <mergeCell ref="C356:D356"/>
    <mergeCell ref="A343:G343"/>
    <mergeCell ref="A344:G344"/>
    <mergeCell ref="A345:G345"/>
    <mergeCell ref="B347:G347"/>
    <mergeCell ref="C348:D348"/>
    <mergeCell ref="A349:H349"/>
    <mergeCell ref="A334:G334"/>
    <mergeCell ref="B337:G337"/>
    <mergeCell ref="C338:D338"/>
    <mergeCell ref="A339:H339"/>
    <mergeCell ref="C340:D340"/>
    <mergeCell ref="C341:D341"/>
    <mergeCell ref="C327:D327"/>
    <mergeCell ref="A328:H328"/>
    <mergeCell ref="C329:D329"/>
    <mergeCell ref="C330:D330"/>
    <mergeCell ref="A332:G332"/>
    <mergeCell ref="A333:G333"/>
    <mergeCell ref="C318:D318"/>
    <mergeCell ref="C319:D319"/>
    <mergeCell ref="A321:G321"/>
    <mergeCell ref="A322:G322"/>
    <mergeCell ref="A323:G323"/>
    <mergeCell ref="B326:G326"/>
    <mergeCell ref="A310:G310"/>
    <mergeCell ref="A311:G311"/>
    <mergeCell ref="A312:G312"/>
    <mergeCell ref="B315:G315"/>
    <mergeCell ref="C316:D316"/>
    <mergeCell ref="A317:H317"/>
    <mergeCell ref="A303:H303"/>
    <mergeCell ref="C304:D304"/>
    <mergeCell ref="C305:D305"/>
    <mergeCell ref="A306:H306"/>
    <mergeCell ref="C307:D307"/>
    <mergeCell ref="C308:D308"/>
    <mergeCell ref="C294:D294"/>
    <mergeCell ref="A296:G296"/>
    <mergeCell ref="A297:G297"/>
    <mergeCell ref="A298:G298"/>
    <mergeCell ref="B301:G301"/>
    <mergeCell ref="C302:D302"/>
    <mergeCell ref="A286:G286"/>
    <mergeCell ref="A287:G287"/>
    <mergeCell ref="B290:G290"/>
    <mergeCell ref="C291:D291"/>
    <mergeCell ref="A292:H292"/>
    <mergeCell ref="C293:D293"/>
    <mergeCell ref="B279:G279"/>
    <mergeCell ref="C280:D280"/>
    <mergeCell ref="A281:H281"/>
    <mergeCell ref="C282:D282"/>
    <mergeCell ref="C283:D283"/>
    <mergeCell ref="A285:G285"/>
    <mergeCell ref="A270:H270"/>
    <mergeCell ref="C271:D271"/>
    <mergeCell ref="C272:D272"/>
    <mergeCell ref="A274:G274"/>
    <mergeCell ref="A275:G275"/>
    <mergeCell ref="A276:G276"/>
    <mergeCell ref="C261:D261"/>
    <mergeCell ref="A263:G263"/>
    <mergeCell ref="A264:G264"/>
    <mergeCell ref="A265:G265"/>
    <mergeCell ref="B268:G268"/>
    <mergeCell ref="C269:D269"/>
    <mergeCell ref="A253:G253"/>
    <mergeCell ref="A254:G254"/>
    <mergeCell ref="B257:G257"/>
    <mergeCell ref="C258:D258"/>
    <mergeCell ref="A259:H259"/>
    <mergeCell ref="C260:D260"/>
    <mergeCell ref="B246:G246"/>
    <mergeCell ref="C247:D247"/>
    <mergeCell ref="A248:H248"/>
    <mergeCell ref="C249:D249"/>
    <mergeCell ref="C250:D250"/>
    <mergeCell ref="A252:G252"/>
    <mergeCell ref="A237:H237"/>
    <mergeCell ref="C238:D238"/>
    <mergeCell ref="C239:D239"/>
    <mergeCell ref="A241:G241"/>
    <mergeCell ref="A242:G242"/>
    <mergeCell ref="A243:G243"/>
    <mergeCell ref="A229:G229"/>
    <mergeCell ref="B232:G232"/>
    <mergeCell ref="C233:D233"/>
    <mergeCell ref="A234:H234"/>
    <mergeCell ref="C235:D235"/>
    <mergeCell ref="C236:D236"/>
    <mergeCell ref="C222:D222"/>
    <mergeCell ref="A223:H223"/>
    <mergeCell ref="C224:D224"/>
    <mergeCell ref="C225:D225"/>
    <mergeCell ref="A227:G227"/>
    <mergeCell ref="A228:G228"/>
    <mergeCell ref="C213:D213"/>
    <mergeCell ref="C214:D214"/>
    <mergeCell ref="A216:G216"/>
    <mergeCell ref="A217:G217"/>
    <mergeCell ref="A218:G218"/>
    <mergeCell ref="B221:G221"/>
    <mergeCell ref="A205:G205"/>
    <mergeCell ref="A206:G206"/>
    <mergeCell ref="A207:G207"/>
    <mergeCell ref="B210:G210"/>
    <mergeCell ref="C211:D211"/>
    <mergeCell ref="A212:H212"/>
    <mergeCell ref="A199:H199"/>
    <mergeCell ref="C200:D200"/>
    <mergeCell ref="A201:H201"/>
    <mergeCell ref="C202:D202"/>
    <mergeCell ref="C203:D203"/>
    <mergeCell ref="A204:H204"/>
    <mergeCell ref="A192:G192"/>
    <mergeCell ref="A193:G193"/>
    <mergeCell ref="B195:G195"/>
    <mergeCell ref="C196:D196"/>
    <mergeCell ref="A197:H197"/>
    <mergeCell ref="C198:D198"/>
    <mergeCell ref="B185:G185"/>
    <mergeCell ref="C186:D186"/>
    <mergeCell ref="A187:H187"/>
    <mergeCell ref="C188:D188"/>
    <mergeCell ref="C189:D189"/>
    <mergeCell ref="A191:G191"/>
    <mergeCell ref="C176:D176"/>
    <mergeCell ref="C177:D177"/>
    <mergeCell ref="C178:D178"/>
    <mergeCell ref="A180:G180"/>
    <mergeCell ref="A181:G181"/>
    <mergeCell ref="A182:G182"/>
    <mergeCell ref="C170:D170"/>
    <mergeCell ref="C171:D171"/>
    <mergeCell ref="C172:D172"/>
    <mergeCell ref="C173:D173"/>
    <mergeCell ref="C174:D174"/>
    <mergeCell ref="C175:D175"/>
    <mergeCell ref="C164:D164"/>
    <mergeCell ref="C165:D165"/>
    <mergeCell ref="A166:H166"/>
    <mergeCell ref="C167:D167"/>
    <mergeCell ref="C168:D168"/>
    <mergeCell ref="C169:D169"/>
    <mergeCell ref="C158:D158"/>
    <mergeCell ref="A159:H159"/>
    <mergeCell ref="C160:D160"/>
    <mergeCell ref="C161:D161"/>
    <mergeCell ref="C162:D162"/>
    <mergeCell ref="C163:D163"/>
    <mergeCell ref="C150:D150"/>
    <mergeCell ref="C151:D151"/>
    <mergeCell ref="A153:G153"/>
    <mergeCell ref="A154:G154"/>
    <mergeCell ref="A155:G155"/>
    <mergeCell ref="B157:G157"/>
    <mergeCell ref="A143:G143"/>
    <mergeCell ref="A144:G144"/>
    <mergeCell ref="A145:G145"/>
    <mergeCell ref="B147:G147"/>
    <mergeCell ref="C148:D148"/>
    <mergeCell ref="A149:H149"/>
    <mergeCell ref="A136:H136"/>
    <mergeCell ref="C137:D137"/>
    <mergeCell ref="C138:D138"/>
    <mergeCell ref="A139:H139"/>
    <mergeCell ref="C140:D140"/>
    <mergeCell ref="C141:D141"/>
    <mergeCell ref="A129:H129"/>
    <mergeCell ref="A130:G130"/>
    <mergeCell ref="A131:G131"/>
    <mergeCell ref="A132:G132"/>
    <mergeCell ref="B134:G134"/>
    <mergeCell ref="C135:D135"/>
    <mergeCell ref="A123:H123"/>
    <mergeCell ref="C124:D124"/>
    <mergeCell ref="A125:H125"/>
    <mergeCell ref="C126:D126"/>
    <mergeCell ref="C127:D127"/>
    <mergeCell ref="C128:D128"/>
    <mergeCell ref="A116:G116"/>
    <mergeCell ref="B118:G118"/>
    <mergeCell ref="C119:D119"/>
    <mergeCell ref="A120:H120"/>
    <mergeCell ref="C121:D121"/>
    <mergeCell ref="C122:D122"/>
    <mergeCell ref="A109:H109"/>
    <mergeCell ref="C110:D110"/>
    <mergeCell ref="C111:D111"/>
    <mergeCell ref="C112:D112"/>
    <mergeCell ref="A114:G114"/>
    <mergeCell ref="A115:G115"/>
    <mergeCell ref="C103:D103"/>
    <mergeCell ref="A104:H104"/>
    <mergeCell ref="C105:D105"/>
    <mergeCell ref="C106:D106"/>
    <mergeCell ref="A107:H107"/>
    <mergeCell ref="C108:D108"/>
    <mergeCell ref="C94:D94"/>
    <mergeCell ref="C95:D95"/>
    <mergeCell ref="A97:G97"/>
    <mergeCell ref="A98:G98"/>
    <mergeCell ref="A99:G99"/>
    <mergeCell ref="B102:G102"/>
    <mergeCell ref="C88:D88"/>
    <mergeCell ref="C89:D89"/>
    <mergeCell ref="A90:H90"/>
    <mergeCell ref="C91:D91"/>
    <mergeCell ref="A92:H92"/>
    <mergeCell ref="C93:D93"/>
    <mergeCell ref="A80:G80"/>
    <mergeCell ref="A81:G81"/>
    <mergeCell ref="A82:G82"/>
    <mergeCell ref="B85:G85"/>
    <mergeCell ref="C86:D86"/>
    <mergeCell ref="A87:H87"/>
    <mergeCell ref="A73:H73"/>
    <mergeCell ref="C74:D74"/>
    <mergeCell ref="A75:H75"/>
    <mergeCell ref="C76:D76"/>
    <mergeCell ref="C77:D77"/>
    <mergeCell ref="C78:D78"/>
    <mergeCell ref="A65:G65"/>
    <mergeCell ref="B68:G68"/>
    <mergeCell ref="C69:D69"/>
    <mergeCell ref="A70:H70"/>
    <mergeCell ref="C71:D71"/>
    <mergeCell ref="C72:D72"/>
    <mergeCell ref="C58:D58"/>
    <mergeCell ref="C59:D59"/>
    <mergeCell ref="C60:D60"/>
    <mergeCell ref="C61:D61"/>
    <mergeCell ref="A63:G63"/>
    <mergeCell ref="A64:G64"/>
    <mergeCell ref="A50:G50"/>
    <mergeCell ref="A51:G51"/>
    <mergeCell ref="A52:G52"/>
    <mergeCell ref="B55:G55"/>
    <mergeCell ref="C56:D56"/>
    <mergeCell ref="A57:H57"/>
    <mergeCell ref="C43:D43"/>
    <mergeCell ref="C44:D44"/>
    <mergeCell ref="C45:D45"/>
    <mergeCell ref="C46:D46"/>
    <mergeCell ref="C47:D47"/>
    <mergeCell ref="C48:D48"/>
    <mergeCell ref="B36:G36"/>
    <mergeCell ref="C37:D37"/>
    <mergeCell ref="A38:H38"/>
    <mergeCell ref="C39:D39"/>
    <mergeCell ref="C40:D40"/>
    <mergeCell ref="C41:D41"/>
    <mergeCell ref="C29:D29"/>
    <mergeCell ref="C30:D30"/>
    <mergeCell ref="A31:H31"/>
    <mergeCell ref="A32:G32"/>
    <mergeCell ref="A33:G33"/>
    <mergeCell ref="A34:G34"/>
    <mergeCell ref="C23:D23"/>
    <mergeCell ref="A24:H24"/>
    <mergeCell ref="C25:D25"/>
    <mergeCell ref="C26:D26"/>
    <mergeCell ref="A27:H27"/>
    <mergeCell ref="C28:D28"/>
    <mergeCell ref="A19:G19"/>
    <mergeCell ref="A20:G20"/>
    <mergeCell ref="B22:G22"/>
    <mergeCell ref="A8:F8"/>
    <mergeCell ref="A9:F9"/>
    <mergeCell ref="B11:G11"/>
    <mergeCell ref="C12:D12"/>
    <mergeCell ref="A13:H13"/>
    <mergeCell ref="C14:D14"/>
    <mergeCell ref="A1:A4"/>
    <mergeCell ref="B1:H4"/>
    <mergeCell ref="A6:D6"/>
    <mergeCell ref="E6:H6"/>
    <mergeCell ref="A7:D7"/>
    <mergeCell ref="E7:H7"/>
    <mergeCell ref="C15:D15"/>
    <mergeCell ref="C16:D16"/>
    <mergeCell ref="A18:G18"/>
  </mergeCells>
  <conditionalFormatting sqref="F392:G393 F402:G403 G349:G351 F349:F350 F352:G355 F339:G340 F328:G329 F317:G318 F303:G304 F306:G306 F292:G293 F281:G282 F270:G271 F259:G260 F248:G249 F234:G235 F237:G237 F223:G224 F212:G213 F187:G188 F166:G166 G150 F45:F47 F40:F42 F136:G137 F139:G139 F13:G15">
    <cfRule type="cellIs" dxfId="0" priority="5" stopIfTrue="1" operator="equal">
      <formula>0</formula>
    </cfRule>
  </conditionalFormatting>
  <pageMargins left="0.511811024" right="0.511811024" top="0.78740157499999996" bottom="0.78740157499999996" header="0.31496062000000002" footer="0.31496062000000002"/>
  <pageSetup paperSize="9" orientation="portrait" r:id="rId1"/>
  <legacyDrawing r:id="rId2"/>
  <oleObjects>
    <oleObject progId="Figura do Microsoft Photo Editor 3.0" shapeId="2050" r:id="rId3"/>
    <oleObject progId="Figura do Microsoft Photo Editor 3.0" shapeId="2051" r:id="rId4"/>
    <oleObject progId="Figura do Microsoft Photo Editor 3.0" shapeId="2052" r:id="rId5"/>
    <oleObject progId="Figura do Microsoft Photo Editor 3.0" shapeId="2053" r:id="rId6"/>
    <oleObject progId="Figura do Microsoft Photo Editor 3.0" shapeId="2054" r:id="rId7"/>
    <oleObject progId="Figura do Microsoft Photo Editor 3.0" shapeId="2055" r:id="rId8"/>
    <oleObject progId="Figura do Microsoft Photo Editor 3.0" shapeId="2056" r:id="rId9"/>
    <oleObject progId="Figura do Microsoft Photo Editor 3.0" shapeId="2057" r:id="rId10"/>
    <oleObject progId="Figura do Microsoft Photo Editor 3.0" shapeId="2058" r:id="rId11"/>
    <oleObject progId="Figura do Microsoft Photo Editor 3.0" shapeId="2059" r:id="rId12"/>
    <oleObject progId="Figura do Microsoft Photo Editor 3.0" shapeId="2060" r:id="rId13"/>
    <oleObject progId="Figura do Microsoft Photo Editor 3.0" shapeId="2061" r:id="rId14"/>
    <oleObject progId="Figura do Microsoft Photo Editor 3.0" shapeId="2062" r:id="rId15"/>
    <oleObject progId="Figura do Microsoft Photo Editor 3.0" shapeId="2063" r:id="rId16"/>
    <oleObject progId="Figura do Microsoft Photo Editor 3.0" shapeId="2064" r:id="rId17"/>
    <oleObject progId="Figura do Microsoft Photo Editor 3.0" shapeId="2065" r:id="rId18"/>
    <oleObject progId="Figura do Microsoft Photo Editor 3.0" shapeId="2066" r:id="rId19"/>
    <oleObject progId="Figura do Microsoft Photo Editor 3.0" shapeId="2067" r:id="rId20"/>
    <oleObject progId="Figura do Microsoft Photo Editor 3.0" shapeId="2068" r:id="rId21"/>
    <oleObject progId="Figura do Microsoft Photo Editor 3.0" shapeId="2069" r:id="rId22"/>
    <oleObject progId="Figura do Microsoft Photo Editor 3.0" shapeId="2070" r:id="rId23"/>
    <oleObject progId="Figura do Microsoft Photo Editor 3.0" shapeId="2071" r:id="rId24"/>
    <oleObject progId="Figura do Microsoft Photo Editor 3.0" shapeId="2072" r:id="rId25"/>
    <oleObject progId="Figura do Microsoft Photo Editor 3.0" shapeId="2073" r:id="rId26"/>
    <oleObject progId="Figura do Microsoft Photo Editor 3.0" shapeId="2074" r:id="rId27"/>
    <oleObject progId="Figura do Microsoft Photo Editor 3.0" shapeId="2075" r:id="rId28"/>
    <oleObject progId="Figura do Microsoft Photo Editor 3.0" shapeId="2076" r:id="rId29"/>
    <oleObject progId="Figura do Microsoft Photo Editor 3.0" shapeId="2077" r:id="rId30"/>
    <oleObject progId="Figura do Microsoft Photo Editor 3.0" shapeId="2078" r:id="rId31"/>
    <oleObject progId="Figura do Microsoft Photo Editor 3.0" shapeId="2079" r:id="rId32"/>
    <oleObject progId="Figura do Microsoft Photo Editor 3.0" shapeId="2080" r:id="rId33"/>
    <oleObject progId="Figura do Microsoft Photo Editor 3.0" shapeId="2081" r:id="rId34"/>
    <oleObject progId="Figura do Microsoft Photo Editor 3.0" shapeId="2082" r:id="rId35"/>
    <oleObject progId="Figura do Microsoft Photo Editor 3.0" shapeId="2083" r:id="rId36"/>
    <oleObject progId="Figura do Microsoft Photo Editor 3.0" shapeId="2084" r:id="rId37"/>
    <oleObject progId="Figura do Microsoft Photo Editor 3.0" shapeId="2085" r:id="rId38"/>
    <oleObject progId="Figura do Microsoft Photo Editor 3.0" shapeId="2086" r:id="rId39"/>
    <oleObject progId="Figura do Microsoft Photo Editor 3.0" shapeId="2087" r:id="rId40"/>
    <oleObject progId="Figura do Microsoft Photo Editor 3.0" shapeId="2088" r:id="rId41"/>
    <oleObject progId="Figura do Microsoft Photo Editor 3.0" shapeId="2089" r:id="rId42"/>
    <oleObject progId="Figura do Microsoft Photo Editor 3.0" shapeId="2090" r:id="rId43"/>
    <oleObject progId="Figura do Microsoft Photo Editor 3.0" shapeId="2091" r:id="rId44"/>
    <oleObject progId="Figura do Microsoft Photo Editor 3.0" shapeId="2092" r:id="rId45"/>
    <oleObject progId="Figura do Microsoft Photo Editor 3.0" shapeId="2093" r:id="rId46"/>
    <oleObject progId="Figura do Microsoft Photo Editor 3.0" shapeId="2094" r:id="rId47"/>
    <oleObject progId="Figura do Microsoft Photo Editor 3.0" shapeId="2095" r:id="rId48"/>
    <oleObject progId="Figura do Microsoft Photo Editor 3.0" shapeId="2096" r:id="rId49"/>
    <oleObject progId="Figura do Microsoft Photo Editor 3.0" shapeId="2097" r:id="rId50"/>
    <oleObject progId="Figura do Microsoft Photo Editor 3.0" shapeId="2098" r:id="rId51"/>
    <oleObject progId="Figura do Microsoft Photo Editor 3.0" shapeId="2099" r:id="rId52"/>
    <oleObject progId="Figura do Microsoft Photo Editor 3.0" shapeId="2100" r:id="rId53"/>
    <oleObject progId="Figura do Microsoft Photo Editor 3.0" shapeId="2101" r:id="rId54"/>
    <oleObject progId="Figura do Microsoft Photo Editor 3.0" shapeId="2102" r:id="rId55"/>
    <oleObject progId="Figura do Microsoft Photo Editor 3.0" shapeId="2103" r:id="rId56"/>
    <oleObject progId="Figura do Microsoft Photo Editor 3.0" shapeId="2104" r:id="rId57"/>
    <oleObject progId="Figura do Microsoft Photo Editor 3.0" shapeId="2105" r:id="rId58"/>
    <oleObject progId="Figura do Microsoft Photo Editor 3.0" shapeId="2106" r:id="rId59"/>
    <oleObject progId="Figura do Microsoft Photo Editor 3.0" shapeId="2107" r:id="rId60"/>
    <oleObject progId="Figura do Microsoft Photo Editor 3.0" shapeId="2108" r:id="rId61"/>
    <oleObject progId="Figura do Microsoft Photo Editor 3.0" shapeId="2109" r:id="rId62"/>
    <oleObject progId="Figura do Microsoft Photo Editor 3.0" shapeId="2110" r:id="rId63"/>
    <oleObject progId="Figura do Microsoft Photo Editor 3.0" shapeId="2111" r:id="rId64"/>
    <oleObject progId="Figura do Microsoft Photo Editor 3.0" shapeId="2112" r:id="rId65"/>
    <oleObject progId="Figura do Microsoft Photo Editor 3.0" shapeId="2113" r:id="rId66"/>
    <oleObject progId="Figura do Microsoft Photo Editor 3.0" shapeId="2114" r:id="rId67"/>
    <oleObject progId="Figura do Microsoft Photo Editor 3.0" shapeId="2115" r:id="rId68"/>
    <oleObject progId="Figura do Microsoft Photo Editor 3.0" shapeId="2116" r:id="rId69"/>
    <oleObject progId="Figura do Microsoft Photo Editor 3.0" shapeId="2117" r:id="rId70"/>
    <oleObject progId="Figura do Microsoft Photo Editor 3.0" shapeId="2118" r:id="rId71"/>
    <oleObject progId="Figura do Microsoft Photo Editor 3.0" shapeId="2119" r:id="rId72"/>
    <oleObject progId="Figura do Microsoft Photo Editor 3.0" shapeId="2120" r:id="rId73"/>
    <oleObject progId="Figura do Microsoft Photo Editor 3.0" shapeId="2121" r:id="rId74"/>
    <oleObject progId="Figura do Microsoft Photo Editor 3.0" shapeId="2122" r:id="rId75"/>
    <oleObject progId="Figura do Microsoft Photo Editor 3.0" shapeId="2123" r:id="rId76"/>
    <oleObject progId="Figura do Microsoft Photo Editor 3.0" shapeId="2124" r:id="rId77"/>
    <oleObject progId="Figura do Microsoft Photo Editor 3.0" shapeId="2125" r:id="rId78"/>
    <oleObject progId="Figura do Microsoft Photo Editor 3.0" shapeId="2126" r:id="rId79"/>
    <oleObject progId="Figura do Microsoft Photo Editor 3.0" shapeId="2127" r:id="rId80"/>
    <oleObject progId="Figura do Microsoft Photo Editor 3.0" shapeId="2128" r:id="rId81"/>
    <oleObject progId="Figura do Microsoft Photo Editor 3.0" shapeId="2129" r:id="rId82"/>
    <oleObject progId="Figura do Microsoft Photo Editor 3.0" shapeId="2130" r:id="rId83"/>
    <oleObject progId="Figura do Microsoft Photo Editor 3.0" shapeId="2131" r:id="rId84"/>
    <oleObject progId="Figura do Microsoft Photo Editor 3.0" shapeId="2132" r:id="rId85"/>
    <oleObject progId="Figura do Microsoft Photo Editor 3.0" shapeId="2133" r:id="rId86"/>
    <oleObject progId="Figura do Microsoft Photo Editor 3.0" shapeId="2134" r:id="rId87"/>
    <oleObject progId="Figura do Microsoft Photo Editor 3.0" shapeId="2135" r:id="rId88"/>
    <oleObject progId="Figura do Microsoft Photo Editor 3.0" shapeId="2136" r:id="rId89"/>
    <oleObject progId="Figura do Microsoft Photo Editor 3.0" shapeId="2137" r:id="rId90"/>
    <oleObject progId="Figura do Microsoft Photo Editor 3.0" shapeId="2138" r:id="rId91"/>
    <oleObject progId="Figura do Microsoft Photo Editor 3.0" shapeId="2139" r:id="rId92"/>
    <oleObject progId="Figura do Microsoft Photo Editor 3.0" shapeId="2140" r:id="rId93"/>
    <oleObject progId="Figura do Microsoft Photo Editor 3.0" shapeId="2141" r:id="rId94"/>
    <oleObject progId="Figura do Microsoft Photo Editor 3.0" shapeId="2142" r:id="rId95"/>
    <oleObject progId="Figura do Microsoft Photo Editor 3.0" shapeId="2143" r:id="rId96"/>
    <oleObject progId="Figura do Microsoft Photo Editor 3.0" shapeId="2144" r:id="rId97"/>
    <oleObject progId="Figura do Microsoft Photo Editor 3.0" shapeId="2145" r:id="rId98"/>
    <oleObject progId="Figura do Microsoft Photo Editor 3.0" shapeId="2146" r:id="rId99"/>
    <oleObject progId="Figura do Microsoft Photo Editor 3.0" shapeId="2147" r:id="rId100"/>
    <oleObject progId="Figura do Microsoft Photo Editor 3.0" shapeId="2148" r:id="rId101"/>
    <oleObject progId="Figura do Microsoft Photo Editor 3.0" shapeId="2149" r:id="rId102"/>
    <oleObject progId="Figura do Microsoft Photo Editor 3.0" shapeId="2150" r:id="rId103"/>
    <oleObject progId="Figura do Microsoft Photo Editor 3.0" shapeId="2151" r:id="rId104"/>
    <oleObject progId="Figura do Microsoft Photo Editor 3.0" shapeId="2152" r:id="rId105"/>
    <oleObject progId="Figura do Microsoft Photo Editor 3.0" shapeId="2153" r:id="rId106"/>
    <oleObject progId="Figura do Microsoft Photo Editor 3.0" shapeId="2154" r:id="rId107"/>
    <oleObject progId="Figura do Microsoft Photo Editor 3.0" shapeId="2155" r:id="rId108"/>
    <oleObject progId="Figura do Microsoft Photo Editor 3.0" shapeId="2156" r:id="rId109"/>
    <oleObject progId="Figura do Microsoft Photo Editor 3.0" shapeId="2157" r:id="rId110"/>
    <oleObject progId="Figura do Microsoft Photo Editor 3.0" shapeId="2158" r:id="rId111"/>
    <oleObject progId="Figura do Microsoft Photo Editor 3.0" shapeId="2159" r:id="rId112"/>
    <oleObject progId="Figura do Microsoft Photo Editor 3.0" shapeId="2160" r:id="rId113"/>
    <oleObject progId="Figura do Microsoft Photo Editor 3.0" shapeId="2161" r:id="rId114"/>
    <oleObject progId="Figura do Microsoft Photo Editor 3.0" shapeId="2162" r:id="rId115"/>
    <oleObject progId="Figura do Microsoft Photo Editor 3.0" shapeId="2163" r:id="rId116"/>
    <oleObject progId="Figura do Microsoft Photo Editor 3.0" shapeId="2164" r:id="rId117"/>
    <oleObject progId="Figura do Microsoft Photo Editor 3.0" shapeId="2165" r:id="rId118"/>
    <oleObject progId="Figura do Microsoft Photo Editor 3.0" shapeId="2166" r:id="rId119"/>
    <oleObject progId="Figura do Microsoft Photo Editor 3.0" shapeId="2167" r:id="rId120"/>
    <oleObject progId="Figura do Microsoft Photo Editor 3.0" shapeId="2168" r:id="rId121"/>
    <oleObject progId="Figura do Microsoft Photo Editor 3.0" shapeId="2169" r:id="rId122"/>
    <oleObject progId="Figura do Microsoft Photo Editor 3.0" shapeId="2170" r:id="rId123"/>
    <oleObject progId="Figura do Microsoft Photo Editor 3.0" shapeId="2171" r:id="rId124"/>
    <oleObject progId="Figura do Microsoft Photo Editor 3.0" shapeId="2172" r:id="rId125"/>
    <oleObject progId="Figura do Microsoft Photo Editor 3.0" shapeId="2173" r:id="rId126"/>
    <oleObject progId="Figura do Microsoft Photo Editor 3.0" shapeId="2174" r:id="rId127"/>
    <oleObject progId="Figura do Microsoft Photo Editor 3.0" shapeId="2175" r:id="rId128"/>
    <oleObject progId="Figura do Microsoft Photo Editor 3.0" shapeId="2176" r:id="rId129"/>
    <oleObject progId="Figura do Microsoft Photo Editor 3.0" shapeId="2177" r:id="rId130"/>
    <oleObject progId="Figura do Microsoft Photo Editor 3.0" shapeId="2178" r:id="rId131"/>
    <oleObject progId="Figura do Microsoft Photo Editor 3.0" shapeId="2179" r:id="rId132"/>
    <oleObject progId="Figura do Microsoft Photo Editor 3.0" shapeId="2180" r:id="rId133"/>
    <oleObject progId="Figura do Microsoft Photo Editor 3.0" shapeId="2181" r:id="rId134"/>
    <oleObject progId="Figura do Microsoft Photo Editor 3.0" shapeId="2182" r:id="rId135"/>
    <oleObject progId="Figura do Microsoft Photo Editor 3.0" shapeId="2183" r:id="rId136"/>
    <oleObject progId="Figura do Microsoft Photo Editor 3.0" shapeId="2184" r:id="rId137"/>
    <oleObject progId="Figura do Microsoft Photo Editor 3.0" shapeId="2185" r:id="rId138"/>
    <oleObject progId="Figura do Microsoft Photo Editor 3.0" shapeId="2186" r:id="rId139"/>
    <oleObject progId="Figura do Microsoft Photo Editor 3.0" shapeId="2187" r:id="rId140"/>
    <oleObject progId="Figura do Microsoft Photo Editor 3.0" shapeId="2188" r:id="rId141"/>
    <oleObject progId="Figura do Microsoft Photo Editor 3.0" shapeId="2189" r:id="rId142"/>
    <oleObject progId="Figura do Microsoft Photo Editor 3.0" shapeId="2190" r:id="rId143"/>
    <oleObject progId="Figura do Microsoft Photo Editor 3.0" shapeId="2191" r:id="rId144"/>
    <oleObject progId="Figura do Microsoft Photo Editor 3.0" shapeId="2192" r:id="rId145"/>
    <oleObject progId="Figura do Microsoft Photo Editor 3.0" shapeId="2193" r:id="rId146"/>
    <oleObject progId="Figura do Microsoft Photo Editor 3.0" shapeId="2194" r:id="rId147"/>
    <oleObject progId="Figura do Microsoft Photo Editor 3.0" shapeId="2195" r:id="rId148"/>
    <oleObject progId="Figura do Microsoft Photo Editor 3.0" shapeId="2196" r:id="rId149"/>
    <oleObject progId="Figura do Microsoft Photo Editor 3.0" shapeId="2197" r:id="rId150"/>
    <oleObject progId="Figura do Microsoft Photo Editor 3.0" shapeId="2198" r:id="rId151"/>
    <oleObject progId="Figura do Microsoft Photo Editor 3.0" shapeId="2199" r:id="rId152"/>
    <oleObject progId="Figura do Microsoft Photo Editor 3.0" shapeId="2200" r:id="rId153"/>
    <oleObject progId="Figura do Microsoft Photo Editor 3.0" shapeId="2201" r:id="rId154"/>
    <oleObject progId="Figura do Microsoft Photo Editor 3.0" shapeId="2202" r:id="rId155"/>
    <oleObject progId="Figura do Microsoft Photo Editor 3.0" shapeId="2203" r:id="rId156"/>
    <oleObject progId="Figura do Microsoft Photo Editor 3.0" shapeId="2204" r:id="rId157"/>
    <oleObject progId="Figura do Microsoft Photo Editor 3.0" shapeId="2205" r:id="rId158"/>
    <oleObject progId="Figura do Microsoft Photo Editor 3.0" shapeId="2206" r:id="rId159"/>
    <oleObject progId="Figura do Microsoft Photo Editor 3.0" shapeId="2207" r:id="rId160"/>
    <oleObject progId="Figura do Microsoft Photo Editor 3.0" shapeId="2208" r:id="rId161"/>
    <oleObject progId="Figura do Microsoft Photo Editor 3.0" shapeId="2209" r:id="rId162"/>
    <oleObject progId="Figura do Microsoft Photo Editor 3.0" shapeId="2210" r:id="rId163"/>
    <oleObject progId="Figura do Microsoft Photo Editor 3.0" shapeId="2211" r:id="rId164"/>
    <oleObject progId="Figura do Microsoft Photo Editor 3.0" shapeId="2212" r:id="rId165"/>
    <oleObject progId="Figura do Microsoft Photo Editor 3.0" shapeId="2213" r:id="rId166"/>
    <oleObject progId="Figura do Microsoft Photo Editor 3.0" shapeId="2214" r:id="rId167"/>
    <oleObject progId="Figura do Microsoft Photo Editor 3.0" shapeId="2215" r:id="rId168"/>
    <oleObject progId="Figura do Microsoft Photo Editor 3.0" shapeId="2216" r:id="rId169"/>
    <oleObject progId="Figura do Microsoft Photo Editor 3.0" shapeId="2217" r:id="rId170"/>
    <oleObject progId="Figura do Microsoft Photo Editor 3.0" shapeId="2218" r:id="rId171"/>
    <oleObject progId="Figura do Microsoft Photo Editor 3.0" shapeId="2219" r:id="rId172"/>
    <oleObject progId="Figura do Microsoft Photo Editor 3.0" shapeId="2220" r:id="rId173"/>
    <oleObject progId="Figura do Microsoft Photo Editor 3.0" shapeId="2221" r:id="rId174"/>
    <oleObject progId="Figura do Microsoft Photo Editor 3.0" shapeId="2222" r:id="rId175"/>
    <oleObject progId="Figura do Microsoft Photo Editor 3.0" shapeId="2223" r:id="rId176"/>
    <oleObject progId="Figura do Microsoft Photo Editor 3.0" shapeId="2224" r:id="rId177"/>
    <oleObject progId="Figura do Microsoft Photo Editor 3.0" shapeId="2225" r:id="rId178"/>
    <oleObject progId="Figura do Microsoft Photo Editor 3.0" shapeId="2226" r:id="rId179"/>
    <oleObject progId="Figura do Microsoft Photo Editor 3.0" shapeId="2227" r:id="rId180"/>
    <oleObject progId="Figura do Microsoft Photo Editor 3.0" shapeId="2228" r:id="rId181"/>
    <oleObject progId="Figura do Microsoft Photo Editor 3.0" shapeId="2229" r:id="rId182"/>
    <oleObject progId="Figura do Microsoft Photo Editor 3.0" shapeId="2230" r:id="rId183"/>
    <oleObject progId="Figura do Microsoft Photo Editor 3.0" shapeId="2231" r:id="rId184"/>
    <oleObject progId="Figura do Microsoft Photo Editor 3.0" shapeId="2232" r:id="rId185"/>
    <oleObject progId="Figura do Microsoft Photo Editor 3.0" shapeId="2233" r:id="rId186"/>
    <oleObject progId="Figura do Microsoft Photo Editor 3.0" shapeId="2234" r:id="rId187"/>
    <oleObject progId="Figura do Microsoft Photo Editor 3.0" shapeId="2235" r:id="rId188"/>
    <oleObject progId="Figura do Microsoft Photo Editor 3.0" shapeId="2236" r:id="rId189"/>
    <oleObject progId="Figura do Microsoft Photo Editor 3.0" shapeId="2237" r:id="rId190"/>
    <oleObject progId="Figura do Microsoft Photo Editor 3.0" shapeId="2238" r:id="rId191"/>
    <oleObject progId="Figura do Microsoft Photo Editor 3.0" shapeId="2239" r:id="rId192"/>
    <oleObject progId="Figura do Microsoft Photo Editor 3.0" shapeId="2240" r:id="rId193"/>
    <oleObject progId="Figura do Microsoft Photo Editor 3.0" shapeId="2241" r:id="rId194"/>
    <oleObject progId="Figura do Microsoft Photo Editor 3.0" shapeId="2242" r:id="rId195"/>
    <oleObject progId="Figura do Microsoft Photo Editor 3.0" shapeId="2243" r:id="rId196"/>
    <oleObject progId="Figura do Microsoft Photo Editor 3.0" shapeId="2244" r:id="rId197"/>
    <oleObject progId="Figura do Microsoft Photo Editor 3.0" shapeId="2245" r:id="rId198"/>
    <oleObject progId="Figura do Microsoft Photo Editor 3.0" shapeId="2246" r:id="rId199"/>
    <oleObject progId="Figura do Microsoft Photo Editor 3.0" shapeId="2247" r:id="rId200"/>
    <oleObject progId="Figura do Microsoft Photo Editor 3.0" shapeId="2248" r:id="rId201"/>
    <oleObject progId="Figura do Microsoft Photo Editor 3.0" shapeId="2249" r:id="rId202"/>
    <oleObject progId="Figura do Microsoft Photo Editor 3.0" shapeId="2250" r:id="rId203"/>
    <oleObject progId="Figura do Microsoft Photo Editor 3.0" shapeId="2251" r:id="rId204"/>
    <oleObject progId="Figura do Microsoft Photo Editor 3.0" shapeId="2252" r:id="rId205"/>
    <oleObject progId="Figura do Microsoft Photo Editor 3.0" shapeId="2253" r:id="rId206"/>
    <oleObject progId="Figura do Microsoft Photo Editor 3.0" shapeId="2254" r:id="rId207"/>
    <oleObject progId="Figura do Microsoft Photo Editor 3.0" shapeId="2255" r:id="rId208"/>
    <oleObject progId="Figura do Microsoft Photo Editor 3.0" shapeId="2256" r:id="rId209"/>
    <oleObject progId="Figura do Microsoft Photo Editor 3.0" shapeId="2257" r:id="rId210"/>
    <oleObject progId="Figura do Microsoft Photo Editor 3.0" shapeId="2258" r:id="rId211"/>
    <oleObject progId="Figura do Microsoft Photo Editor 3.0" shapeId="2259" r:id="rId212"/>
    <oleObject progId="Figura do Microsoft Photo Editor 3.0" shapeId="2260" r:id="rId213"/>
    <oleObject progId="Figura do Microsoft Photo Editor 3.0" shapeId="2261" r:id="rId214"/>
    <oleObject progId="Figura do Microsoft Photo Editor 3.0" shapeId="2262" r:id="rId215"/>
    <oleObject progId="Figura do Microsoft Photo Editor 3.0" shapeId="2263" r:id="rId216"/>
    <oleObject progId="Figura do Microsoft Photo Editor 3.0" shapeId="2264" r:id="rId217"/>
    <oleObject progId="Figura do Microsoft Photo Editor 3.0" shapeId="2265" r:id="rId218"/>
    <oleObject progId="Figura do Microsoft Photo Editor 3.0" shapeId="2266" r:id="rId219"/>
    <oleObject progId="Figura do Microsoft Photo Editor 3.0" shapeId="2267" r:id="rId220"/>
    <oleObject progId="Figura do Microsoft Photo Editor 3.0" shapeId="2268" r:id="rId221"/>
    <oleObject progId="Figura do Microsoft Photo Editor 3.0" shapeId="2269" r:id="rId222"/>
    <oleObject progId="Figura do Microsoft Photo Editor 3.0" shapeId="2270" r:id="rId223"/>
    <oleObject progId="Figura do Microsoft Photo Editor 3.0" shapeId="2271" r:id="rId224"/>
    <oleObject progId="Figura do Microsoft Photo Editor 3.0" shapeId="2272" r:id="rId225"/>
    <oleObject progId="Figura do Microsoft Photo Editor 3.0" shapeId="2273" r:id="rId226"/>
    <oleObject progId="Figura do Microsoft Photo Editor 3.0" shapeId="2274" r:id="rId227"/>
    <oleObject progId="Figura do Microsoft Photo Editor 3.0" shapeId="2275" r:id="rId228"/>
    <oleObject progId="Figura do Microsoft Photo Editor 3.0" shapeId="2276" r:id="rId229"/>
    <oleObject progId="Figura do Microsoft Photo Editor 3.0" shapeId="2277" r:id="rId230"/>
    <oleObject progId="Figura do Microsoft Photo Editor 3.0" shapeId="2278" r:id="rId231"/>
    <oleObject progId="Figura do Microsoft Photo Editor 3.0" shapeId="2279" r:id="rId232"/>
    <oleObject progId="Figura do Microsoft Photo Editor 3.0" shapeId="2280" r:id="rId233"/>
    <oleObject progId="Figura do Microsoft Photo Editor 3.0" shapeId="2281" r:id="rId234"/>
    <oleObject progId="Figura do Microsoft Photo Editor 3.0" shapeId="2282" r:id="rId235"/>
    <oleObject progId="Figura do Microsoft Photo Editor 3.0" shapeId="2283" r:id="rId236"/>
    <oleObject progId="Figura do Microsoft Photo Editor 3.0" shapeId="2284" r:id="rId237"/>
    <oleObject progId="Figura do Microsoft Photo Editor 3.0" shapeId="2285" r:id="rId238"/>
    <oleObject progId="Figura do Microsoft Photo Editor 3.0" shapeId="2286" r:id="rId239"/>
    <oleObject progId="Figura do Microsoft Photo Editor 3.0" shapeId="2287" r:id="rId240"/>
    <oleObject progId="Figura do Microsoft Photo Editor 3.0" shapeId="2288" r:id="rId241"/>
    <oleObject progId="Figura do Microsoft Photo Editor 3.0" shapeId="2289" r:id="rId242"/>
    <oleObject progId="Figura do Microsoft Photo Editor 3.0" shapeId="2290" r:id="rId243"/>
    <oleObject progId="Figura do Microsoft Photo Editor 3.0" shapeId="2291" r:id="rId244"/>
    <oleObject progId="Figura do Microsoft Photo Editor 3.0" shapeId="2292" r:id="rId245"/>
    <oleObject progId="Figura do Microsoft Photo Editor 3.0" shapeId="2293" r:id="rId246"/>
    <oleObject progId="Figura do Microsoft Photo Editor 3.0" shapeId="2294" r:id="rId247"/>
    <oleObject progId="Figura do Microsoft Photo Editor 3.0" shapeId="2295" r:id="rId248"/>
    <oleObject progId="Figura do Microsoft Photo Editor 3.0" shapeId="2296" r:id="rId249"/>
    <oleObject progId="Figura do Microsoft Photo Editor 3.0" shapeId="2297" r:id="rId250"/>
    <oleObject progId="Figura do Microsoft Photo Editor 3.0" shapeId="2298" r:id="rId251"/>
    <oleObject progId="Figura do Microsoft Photo Editor 3.0" shapeId="2299" r:id="rId252"/>
    <oleObject progId="Figura do Microsoft Photo Editor 3.0" shapeId="2300" r:id="rId253"/>
    <oleObject progId="Figura do Microsoft Photo Editor 3.0" shapeId="2301" r:id="rId254"/>
    <oleObject progId="Figura do Microsoft Photo Editor 3.0" shapeId="2302" r:id="rId255"/>
    <oleObject progId="Figura do Microsoft Photo Editor 3.0" shapeId="2303" r:id="rId256"/>
    <oleObject progId="Figura do Microsoft Photo Editor 3.0" shapeId="2304" r:id="rId257"/>
    <oleObject progId="Figura do Microsoft Photo Editor 3.0" shapeId="2305" r:id="rId258"/>
    <oleObject progId="Figura do Microsoft Photo Editor 3.0" shapeId="2306" r:id="rId259"/>
    <oleObject progId="Figura do Microsoft Photo Editor 3.0" shapeId="2307" r:id="rId260"/>
    <oleObject progId="Figura do Microsoft Photo Editor 3.0" shapeId="2308" r:id="rId261"/>
    <oleObject progId="Figura do Microsoft Photo Editor 3.0" shapeId="2309" r:id="rId262"/>
    <oleObject progId="Figura do Microsoft Photo Editor 3.0" shapeId="2310" r:id="rId263"/>
    <oleObject progId="Figura do Microsoft Photo Editor 3.0" shapeId="2311" r:id="rId264"/>
    <oleObject progId="Figura do Microsoft Photo Editor 3.0" shapeId="2312" r:id="rId265"/>
    <oleObject progId="Figura do Microsoft Photo Editor 3.0" shapeId="2313" r:id="rId266"/>
    <oleObject progId="Figura do Microsoft Photo Editor 3.0" shapeId="2314" r:id="rId267"/>
    <oleObject progId="Figura do Microsoft Photo Editor 3.0" shapeId="2315" r:id="rId268"/>
    <oleObject progId="Figura do Microsoft Photo Editor 3.0" shapeId="2316" r:id="rId269"/>
    <oleObject progId="Figura do Microsoft Photo Editor 3.0" shapeId="2317" r:id="rId270"/>
    <oleObject progId="Figura do Microsoft Photo Editor 3.0" shapeId="2318" r:id="rId271"/>
    <oleObject progId="Figura do Microsoft Photo Editor 3.0" shapeId="2319" r:id="rId272"/>
    <oleObject progId="Figura do Microsoft Photo Editor 3.0" shapeId="2320" r:id="rId273"/>
    <oleObject progId="Figura do Microsoft Photo Editor 3.0" shapeId="2321" r:id="rId274"/>
    <oleObject progId="Figura do Microsoft Photo Editor 3.0" shapeId="2322" r:id="rId275"/>
    <oleObject progId="Figura do Microsoft Photo Editor 3.0" shapeId="2323" r:id="rId276"/>
    <oleObject progId="Figura do Microsoft Photo Editor 3.0" shapeId="2324" r:id="rId277"/>
    <oleObject progId="Figura do Microsoft Photo Editor 3.0" shapeId="2325" r:id="rId278"/>
    <oleObject progId="Figura do Microsoft Photo Editor 3.0" shapeId="2326" r:id="rId279"/>
    <oleObject progId="Figura do Microsoft Photo Editor 3.0" shapeId="2327" r:id="rId280"/>
    <oleObject progId="Figura do Microsoft Photo Editor 3.0" shapeId="2328" r:id="rId281"/>
    <oleObject progId="Figura do Microsoft Photo Editor 3.0" shapeId="2329" r:id="rId282"/>
    <oleObject progId="Figura do Microsoft Photo Editor 3.0" shapeId="2330" r:id="rId283"/>
    <oleObject progId="Figura do Microsoft Photo Editor 3.0" shapeId="2331" r:id="rId284"/>
    <oleObject progId="Figura do Microsoft Photo Editor 3.0" shapeId="2332" r:id="rId285"/>
    <oleObject progId="Figura do Microsoft Photo Editor 3.0" shapeId="2333" r:id="rId286"/>
    <oleObject progId="Figura do Microsoft Photo Editor 3.0" shapeId="2334" r:id="rId287"/>
    <oleObject progId="Figura do Microsoft Photo Editor 3.0" shapeId="2335" r:id="rId288"/>
    <oleObject progId="Figura do Microsoft Photo Editor 3.0" shapeId="2336" r:id="rId289"/>
    <oleObject progId="Figura do Microsoft Photo Editor 3.0" shapeId="2337" r:id="rId290"/>
    <oleObject progId="Figura do Microsoft Photo Editor 3.0" shapeId="2338" r:id="rId291"/>
    <oleObject progId="Figura do Microsoft Photo Editor 3.0" shapeId="2339" r:id="rId292"/>
    <oleObject progId="Figura do Microsoft Photo Editor 3.0" shapeId="2340" r:id="rId293"/>
    <oleObject progId="Figura do Microsoft Photo Editor 3.0" shapeId="2341" r:id="rId294"/>
    <oleObject progId="Figura do Microsoft Photo Editor 3.0" shapeId="2342" r:id="rId295"/>
    <oleObject progId="Figura do Microsoft Photo Editor 3.0" shapeId="2343" r:id="rId296"/>
    <oleObject progId="Figura do Microsoft Photo Editor 3.0" shapeId="2344" r:id="rId297"/>
    <oleObject progId="Figura do Microsoft Photo Editor 3.0" shapeId="2345" r:id="rId298"/>
    <oleObject progId="Figura do Microsoft Photo Editor 3.0" shapeId="2346" r:id="rId299"/>
    <oleObject progId="Figura do Microsoft Photo Editor 3.0" shapeId="2347" r:id="rId300"/>
    <oleObject progId="Figura do Microsoft Photo Editor 3.0" shapeId="2348" r:id="rId301"/>
    <oleObject progId="Figura do Microsoft Photo Editor 3.0" shapeId="2349" r:id="rId302"/>
    <oleObject progId="Figura do Microsoft Photo Editor 3.0" shapeId="2350" r:id="rId303"/>
    <oleObject progId="Figura do Microsoft Photo Editor 3.0" shapeId="2351" r:id="rId304"/>
    <oleObject progId="Figura do Microsoft Photo Editor 3.0" shapeId="2352" r:id="rId305"/>
    <oleObject progId="Figura do Microsoft Photo Editor 3.0" shapeId="2353" r:id="rId306"/>
    <oleObject progId="Figura do Microsoft Photo Editor 3.0" shapeId="2354" r:id="rId307"/>
    <oleObject progId="Figura do Microsoft Photo Editor 3.0" shapeId="2355" r:id="rId308"/>
    <oleObject progId="Figura do Microsoft Photo Editor 3.0" shapeId="2356" r:id="rId309"/>
    <oleObject progId="Figura do Microsoft Photo Editor 3.0" shapeId="2357" r:id="rId310"/>
    <oleObject progId="Figura do Microsoft Photo Editor 3.0" shapeId="2358" r:id="rId311"/>
    <oleObject progId="Figura do Microsoft Photo Editor 3.0" shapeId="2359" r:id="rId312"/>
    <oleObject progId="Figura do Microsoft Photo Editor 3.0" shapeId="2360" r:id="rId313"/>
    <oleObject progId="Figura do Microsoft Photo Editor 3.0" shapeId="2361" r:id="rId314"/>
    <oleObject progId="Figura do Microsoft Photo Editor 3.0" shapeId="2362" r:id="rId315"/>
    <oleObject progId="Figura do Microsoft Photo Editor 3.0" shapeId="2363" r:id="rId316"/>
    <oleObject progId="Figura do Microsoft Photo Editor 3.0" shapeId="2364" r:id="rId317"/>
    <oleObject progId="Figura do Microsoft Photo Editor 3.0" shapeId="2365" r:id="rId318"/>
    <oleObject progId="Figura do Microsoft Photo Editor 3.0" shapeId="2366" r:id="rId319"/>
    <oleObject progId="Figura do Microsoft Photo Editor 3.0" shapeId="2367" r:id="rId320"/>
    <oleObject progId="Figura do Microsoft Photo Editor 3.0" shapeId="2368" r:id="rId321"/>
    <oleObject progId="Figura do Microsoft Photo Editor 3.0" shapeId="2369" r:id="rId322"/>
    <oleObject progId="Figura do Microsoft Photo Editor 3.0" shapeId="2370" r:id="rId323"/>
    <oleObject progId="Figura do Microsoft Photo Editor 3.0" shapeId="2371" r:id="rId324"/>
    <oleObject progId="Figura do Microsoft Photo Editor 3.0" shapeId="2372" r:id="rId325"/>
    <oleObject progId="Figura do Microsoft Photo Editor 3.0" shapeId="2373" r:id="rId326"/>
    <oleObject progId="Figura do Microsoft Photo Editor 3.0" shapeId="2374" r:id="rId327"/>
    <oleObject progId="Figura do Microsoft Photo Editor 3.0" shapeId="2375" r:id="rId328"/>
    <oleObject progId="Figura do Microsoft Photo Editor 3.0" shapeId="2376" r:id="rId329"/>
    <oleObject progId="Figura do Microsoft Photo Editor 3.0" shapeId="2377" r:id="rId330"/>
    <oleObject progId="Figura do Microsoft Photo Editor 3.0" shapeId="2378" r:id="rId331"/>
    <oleObject progId="Figura do Microsoft Photo Editor 3.0" shapeId="2379" r:id="rId332"/>
    <oleObject progId="Figura do Microsoft Photo Editor 3.0" shapeId="2380" r:id="rId333"/>
    <oleObject progId="Figura do Microsoft Photo Editor 3.0" shapeId="2381" r:id="rId334"/>
    <oleObject progId="Figura do Microsoft Photo Editor 3.0" shapeId="2382" r:id="rId335"/>
    <oleObject progId="Figura do Microsoft Photo Editor 3.0" shapeId="2383" r:id="rId336"/>
    <oleObject progId="Figura do Microsoft Photo Editor 3.0" shapeId="2384" r:id="rId337"/>
    <oleObject progId="Figura do Microsoft Photo Editor 3.0" shapeId="2385" r:id="rId338"/>
    <oleObject progId="Figura do Microsoft Photo Editor 3.0" shapeId="2386" r:id="rId339"/>
    <oleObject progId="Figura do Microsoft Photo Editor 3.0" shapeId="2387" r:id="rId340"/>
    <oleObject progId="Figura do Microsoft Photo Editor 3.0" shapeId="2388" r:id="rId341"/>
    <oleObject progId="Figura do Microsoft Photo Editor 3.0" shapeId="2389" r:id="rId342"/>
    <oleObject progId="Figura do Microsoft Photo Editor 3.0" shapeId="2390" r:id="rId343"/>
    <oleObject progId="Figura do Microsoft Photo Editor 3.0" shapeId="2391" r:id="rId344"/>
    <oleObject progId="Figura do Microsoft Photo Editor 3.0" shapeId="2392" r:id="rId345"/>
    <oleObject progId="Figura do Microsoft Photo Editor 3.0" shapeId="2393" r:id="rId346"/>
    <oleObject progId="Figura do Microsoft Photo Editor 3.0" shapeId="2394" r:id="rId347"/>
    <oleObject progId="Figura do Microsoft Photo Editor 3.0" shapeId="2395" r:id="rId348"/>
    <oleObject progId="Figura do Microsoft Photo Editor 3.0" shapeId="2396" r:id="rId349"/>
    <oleObject progId="Figura do Microsoft Photo Editor 3.0" shapeId="2397" r:id="rId350"/>
    <oleObject progId="Figura do Microsoft Photo Editor 3.0" shapeId="2398" r:id="rId351"/>
    <oleObject progId="Figura do Microsoft Photo Editor 3.0" shapeId="2399" r:id="rId352"/>
    <oleObject progId="Figura do Microsoft Photo Editor 3.0" shapeId="2400" r:id="rId353"/>
    <oleObject progId="Figura do Microsoft Photo Editor 3.0" shapeId="2401" r:id="rId354"/>
    <oleObject progId="Figura do Microsoft Photo Editor 3.0" shapeId="2402" r:id="rId355"/>
    <oleObject progId="Figura do Microsoft Photo Editor 3.0" shapeId="2403" r:id="rId356"/>
    <oleObject progId="Figura do Microsoft Photo Editor 3.0" shapeId="2404" r:id="rId357"/>
    <oleObject progId="Figura do Microsoft Photo Editor 3.0" shapeId="2405" r:id="rId358"/>
    <oleObject progId="Figura do Microsoft Photo Editor 3.0" shapeId="2406" r:id="rId359"/>
    <oleObject progId="Figura do Microsoft Photo Editor 3.0" shapeId="2407" r:id="rId360"/>
    <oleObject progId="Figura do Microsoft Photo Editor 3.0" shapeId="2408" r:id="rId361"/>
    <oleObject progId="Figura do Microsoft Photo Editor 3.0" shapeId="2409" r:id="rId362"/>
    <oleObject progId="Figura do Microsoft Photo Editor 3.0" shapeId="2410" r:id="rId363"/>
    <oleObject progId="Figura do Microsoft Photo Editor 3.0" shapeId="2411" r:id="rId364"/>
    <oleObject progId="Figura do Microsoft Photo Editor 3.0" shapeId="2412" r:id="rId365"/>
    <oleObject progId="Figura do Microsoft Photo Editor 3.0" shapeId="2413" r:id="rId366"/>
    <oleObject progId="Figura do Microsoft Photo Editor 3.0" shapeId="2414" r:id="rId367"/>
    <oleObject progId="Figura do Microsoft Photo Editor 3.0" shapeId="2415" r:id="rId368"/>
    <oleObject progId="Figura do Microsoft Photo Editor 3.0" shapeId="2416" r:id="rId369"/>
    <oleObject progId="Figura do Microsoft Photo Editor 3.0" shapeId="2417" r:id="rId370"/>
    <oleObject progId="Figura do Microsoft Photo Editor 3.0" shapeId="2418" r:id="rId371"/>
    <oleObject progId="Figura do Microsoft Photo Editor 3.0" shapeId="2419" r:id="rId372"/>
    <oleObject progId="Figura do Microsoft Photo Editor 3.0" shapeId="2420" r:id="rId373"/>
    <oleObject progId="Figura do Microsoft Photo Editor 3.0" shapeId="2421" r:id="rId374"/>
    <oleObject progId="Figura do Microsoft Photo Editor 3.0" shapeId="2422" r:id="rId375"/>
    <oleObject progId="Figura do Microsoft Photo Editor 3.0" shapeId="2423" r:id="rId376"/>
    <oleObject progId="Figura do Microsoft Photo Editor 3.0" shapeId="2424" r:id="rId377"/>
    <oleObject progId="Figura do Microsoft Photo Editor 3.0" shapeId="2425" r:id="rId378"/>
    <oleObject progId="Figura do Microsoft Photo Editor 3.0" shapeId="2426" r:id="rId379"/>
    <oleObject progId="Figura do Microsoft Photo Editor 3.0" shapeId="2427" r:id="rId380"/>
    <oleObject progId="Figura do Microsoft Photo Editor 3.0" shapeId="2428" r:id="rId381"/>
    <oleObject progId="Figura do Microsoft Photo Editor 3.0" shapeId="2429" r:id="rId382"/>
    <oleObject progId="Figura do Microsoft Photo Editor 3.0" shapeId="2430" r:id="rId383"/>
    <oleObject progId="Figura do Microsoft Photo Editor 3.0" shapeId="2431" r:id="rId384"/>
    <oleObject progId="Figura do Microsoft Photo Editor 3.0" shapeId="2432" r:id="rId385"/>
    <oleObject progId="Figura do Microsoft Photo Editor 3.0" shapeId="2433" r:id="rId386"/>
    <oleObject progId="Figura do Microsoft Photo Editor 3.0" shapeId="2434" r:id="rId387"/>
    <oleObject progId="Figura do Microsoft Photo Editor 3.0" shapeId="2435" r:id="rId388"/>
    <oleObject progId="Figura do Microsoft Photo Editor 3.0" shapeId="2436" r:id="rId389"/>
    <oleObject progId="Figura do Microsoft Photo Editor 3.0" shapeId="2437" r:id="rId390"/>
    <oleObject progId="Figura do Microsoft Photo Editor 3.0" shapeId="2438" r:id="rId391"/>
    <oleObject progId="Figura do Microsoft Photo Editor 3.0" shapeId="2439" r:id="rId392"/>
    <oleObject progId="Figura do Microsoft Photo Editor 3.0" shapeId="2440" r:id="rId393"/>
    <oleObject progId="Figura do Microsoft Photo Editor 3.0" shapeId="2441" r:id="rId394"/>
    <oleObject progId="Figura do Microsoft Photo Editor 3.0" shapeId="2442" r:id="rId395"/>
    <oleObject progId="Figura do Microsoft Photo Editor 3.0" shapeId="2443" r:id="rId396"/>
    <oleObject progId="Figura do Microsoft Photo Editor 3.0" shapeId="2444" r:id="rId397"/>
    <oleObject progId="Figura do Microsoft Photo Editor 3.0" shapeId="2445" r:id="rId398"/>
    <oleObject progId="Figura do Microsoft Photo Editor 3.0" shapeId="2446" r:id="rId399"/>
    <oleObject progId="Figura do Microsoft Photo Editor 3.0" shapeId="2447" r:id="rId400"/>
    <oleObject progId="Figura do Microsoft Photo Editor 3.0" shapeId="2448" r:id="rId401"/>
    <oleObject progId="Figura do Microsoft Photo Editor 3.0" shapeId="2449" r:id="rId402"/>
    <oleObject progId="Figura do Microsoft Photo Editor 3.0" shapeId="2450" r:id="rId403"/>
    <oleObject progId="Figura do Microsoft Photo Editor 3.0" shapeId="2451" r:id="rId404"/>
    <oleObject progId="Figura do Microsoft Photo Editor 3.0" shapeId="2452" r:id="rId405"/>
    <oleObject progId="Figura do Microsoft Photo Editor 3.0" shapeId="2453" r:id="rId406"/>
    <oleObject progId="Figura do Microsoft Photo Editor 3.0" shapeId="2454" r:id="rId407"/>
    <oleObject progId="Figura do Microsoft Photo Editor 3.0" shapeId="2455" r:id="rId408"/>
    <oleObject progId="Figura do Microsoft Photo Editor 3.0" shapeId="2456" r:id="rId409"/>
    <oleObject progId="Figura do Microsoft Photo Editor 3.0" shapeId="2457" r:id="rId410"/>
    <oleObject progId="Figura do Microsoft Photo Editor 3.0" shapeId="2458" r:id="rId411"/>
    <oleObject progId="Figura do Microsoft Photo Editor 3.0" shapeId="2459" r:id="rId412"/>
    <oleObject progId="Figura do Microsoft Photo Editor 3.0" shapeId="2460" r:id="rId413"/>
    <oleObject progId="Figura do Microsoft Photo Editor 3.0" shapeId="2461" r:id="rId414"/>
    <oleObject progId="Figura do Microsoft Photo Editor 3.0" shapeId="2462" r:id="rId415"/>
    <oleObject progId="Figura do Microsoft Photo Editor 3.0" shapeId="2463" r:id="rId416"/>
    <oleObject progId="Figura do Microsoft Photo Editor 3.0" shapeId="2464" r:id="rId417"/>
    <oleObject progId="Figura do Microsoft Photo Editor 3.0" shapeId="2465" r:id="rId418"/>
    <oleObject progId="Figura do Microsoft Photo Editor 3.0" shapeId="2466" r:id="rId419"/>
    <oleObject progId="Figura do Microsoft Photo Editor 3.0" shapeId="2467" r:id="rId420"/>
    <oleObject progId="Figura do Microsoft Photo Editor 3.0" shapeId="2468" r:id="rId421"/>
    <oleObject progId="Figura do Microsoft Photo Editor 3.0" shapeId="2469" r:id="rId422"/>
    <oleObject progId="Figura do Microsoft Photo Editor 3.0" shapeId="2470" r:id="rId423"/>
    <oleObject progId="Figura do Microsoft Photo Editor 3.0" shapeId="2471" r:id="rId424"/>
    <oleObject progId="Figura do Microsoft Photo Editor 3.0" shapeId="2472" r:id="rId425"/>
    <oleObject progId="Figura do Microsoft Photo Editor 3.0" shapeId="2473" r:id="rId426"/>
    <oleObject progId="Figura do Microsoft Photo Editor 3.0" shapeId="2474" r:id="rId427"/>
    <oleObject progId="Figura do Microsoft Photo Editor 3.0" shapeId="2475" r:id="rId428"/>
    <oleObject progId="Figura do Microsoft Photo Editor 3.0" shapeId="2476" r:id="rId429"/>
    <oleObject progId="Figura do Microsoft Photo Editor 3.0" shapeId="2477" r:id="rId430"/>
    <oleObject progId="Figura do Microsoft Photo Editor 3.0" shapeId="2478" r:id="rId431"/>
    <oleObject progId="Figura do Microsoft Photo Editor 3.0" shapeId="2479" r:id="rId432"/>
    <oleObject progId="Figura do Microsoft Photo Editor 3.0" shapeId="2480" r:id="rId433"/>
    <oleObject progId="Figura do Microsoft Photo Editor 3.0" shapeId="2481" r:id="rId434"/>
    <oleObject progId="Figura do Microsoft Photo Editor 3.0" shapeId="2482" r:id="rId435"/>
    <oleObject progId="Figura do Microsoft Photo Editor 3.0" shapeId="2483" r:id="rId436"/>
    <oleObject progId="Figura do Microsoft Photo Editor 3.0" shapeId="2484" r:id="rId437"/>
    <oleObject progId="Figura do Microsoft Photo Editor 3.0" shapeId="2485" r:id="rId438"/>
    <oleObject progId="Figura do Microsoft Photo Editor 3.0" shapeId="2486" r:id="rId439"/>
    <oleObject progId="Figura do Microsoft Photo Editor 3.0" shapeId="2487" r:id="rId440"/>
    <oleObject progId="Figura do Microsoft Photo Editor 3.0" shapeId="2488" r:id="rId441"/>
    <oleObject progId="Figura do Microsoft Photo Editor 3.0" shapeId="2489" r:id="rId442"/>
    <oleObject progId="Figura do Microsoft Photo Editor 3.0" shapeId="2490" r:id="rId443"/>
    <oleObject progId="Figura do Microsoft Photo Editor 3.0" shapeId="2491" r:id="rId444"/>
    <oleObject progId="Figura do Microsoft Photo Editor 3.0" shapeId="2492" r:id="rId445"/>
    <oleObject progId="Figura do Microsoft Photo Editor 3.0" shapeId="2493" r:id="rId446"/>
    <oleObject progId="Figura do Microsoft Photo Editor 3.0" shapeId="2494" r:id="rId447"/>
    <oleObject progId="Figura do Microsoft Photo Editor 3.0" shapeId="2495" r:id="rId448"/>
    <oleObject progId="Figura do Microsoft Photo Editor 3.0" shapeId="2496" r:id="rId449"/>
    <oleObject progId="Figura do Microsoft Photo Editor 3.0" shapeId="2497" r:id="rId450"/>
    <oleObject progId="Figura do Microsoft Photo Editor 3.0" shapeId="2498" r:id="rId451"/>
    <oleObject progId="Figura do Microsoft Photo Editor 3.0" shapeId="2499" r:id="rId452"/>
    <oleObject progId="Figura do Microsoft Photo Editor 3.0" shapeId="2500" r:id="rId453"/>
    <oleObject progId="Figura do Microsoft Photo Editor 3.0" shapeId="2501" r:id="rId454"/>
    <oleObject progId="Figura do Microsoft Photo Editor 3.0" shapeId="2502" r:id="rId455"/>
    <oleObject progId="Figura do Microsoft Photo Editor 3.0" shapeId="2503" r:id="rId456"/>
    <oleObject progId="Figura do Microsoft Photo Editor 3.0" shapeId="2504" r:id="rId457"/>
    <oleObject progId="Figura do Microsoft Photo Editor 3.0" shapeId="2505" r:id="rId458"/>
    <oleObject progId="Figura do Microsoft Photo Editor 3.0" shapeId="2506" r:id="rId459"/>
    <oleObject progId="Figura do Microsoft Photo Editor 3.0" shapeId="2507" r:id="rId460"/>
    <oleObject progId="Figura do Microsoft Photo Editor 3.0" shapeId="2508" r:id="rId461"/>
    <oleObject progId="Figura do Microsoft Photo Editor 3.0" shapeId="2509" r:id="rId462"/>
    <oleObject progId="Figura do Microsoft Photo Editor 3.0" shapeId="2510" r:id="rId463"/>
    <oleObject progId="Figura do Microsoft Photo Editor 3.0" shapeId="2511" r:id="rId464"/>
    <oleObject progId="Figura do Microsoft Photo Editor 3.0" shapeId="2512" r:id="rId465"/>
    <oleObject progId="Figura do Microsoft Photo Editor 3.0" shapeId="2513" r:id="rId466"/>
    <oleObject progId="Figura do Microsoft Photo Editor 3.0" shapeId="2514" r:id="rId467"/>
    <oleObject progId="Figura do Microsoft Photo Editor 3.0" shapeId="2515" r:id="rId468"/>
    <oleObject progId="Figura do Microsoft Photo Editor 3.0" shapeId="2516" r:id="rId469"/>
    <oleObject progId="Figura do Microsoft Photo Editor 3.0" shapeId="2517" r:id="rId470"/>
    <oleObject progId="Figura do Microsoft Photo Editor 3.0" shapeId="2518" r:id="rId471"/>
    <oleObject progId="Figura do Microsoft Photo Editor 3.0" shapeId="2519" r:id="rId472"/>
    <oleObject progId="Figura do Microsoft Photo Editor 3.0" shapeId="2520" r:id="rId473"/>
    <oleObject progId="Figura do Microsoft Photo Editor 3.0" shapeId="2521" r:id="rId474"/>
    <oleObject progId="Figura do Microsoft Photo Editor 3.0" shapeId="2522" r:id="rId475"/>
    <oleObject progId="Figura do Microsoft Photo Editor 3.0" shapeId="2523" r:id="rId476"/>
    <oleObject progId="Figura do Microsoft Photo Editor 3.0" shapeId="2524" r:id="rId477"/>
    <oleObject progId="Figura do Microsoft Photo Editor 3.0" shapeId="2525" r:id="rId478"/>
    <oleObject progId="Figura do Microsoft Photo Editor 3.0" shapeId="2526" r:id="rId479"/>
    <oleObject progId="Figura do Microsoft Photo Editor 3.0" shapeId="2527" r:id="rId480"/>
    <oleObject progId="Figura do Microsoft Photo Editor 3.0" shapeId="2528" r:id="rId481"/>
    <oleObject progId="Figura do Microsoft Photo Editor 3.0" shapeId="2529" r:id="rId482"/>
    <oleObject progId="Figura do Microsoft Photo Editor 3.0" shapeId="2530" r:id="rId483"/>
    <oleObject progId="Figura do Microsoft Photo Editor 3.0" shapeId="2531" r:id="rId484"/>
    <oleObject progId="Figura do Microsoft Photo Editor 3.0" shapeId="2532" r:id="rId485"/>
    <oleObject progId="Figura do Microsoft Photo Editor 3.0" shapeId="2533" r:id="rId486"/>
    <oleObject progId="Figura do Microsoft Photo Editor 3.0" shapeId="2534" r:id="rId487"/>
    <oleObject progId="Figura do Microsoft Photo Editor 3.0" shapeId="2535" r:id="rId488"/>
    <oleObject progId="Figura do Microsoft Photo Editor 3.0" shapeId="2536" r:id="rId489"/>
    <oleObject progId="Figura do Microsoft Photo Editor 3.0" shapeId="2537" r:id="rId490"/>
    <oleObject progId="Figura do Microsoft Photo Editor 3.0" shapeId="2538" r:id="rId491"/>
    <oleObject progId="Figura do Microsoft Photo Editor 3.0" shapeId="2539" r:id="rId492"/>
    <oleObject progId="Figura do Microsoft Photo Editor 3.0" shapeId="2540" r:id="rId493"/>
    <oleObject progId="Figura do Microsoft Photo Editor 3.0" shapeId="2541" r:id="rId494"/>
    <oleObject progId="Figura do Microsoft Photo Editor 3.0" shapeId="2542" r:id="rId495"/>
    <oleObject progId="Figura do Microsoft Photo Editor 3.0" shapeId="2543" r:id="rId496"/>
    <oleObject progId="Figura do Microsoft Photo Editor 3.0" shapeId="2544" r:id="rId497"/>
    <oleObject progId="Figura do Microsoft Photo Editor 3.0" shapeId="2545" r:id="rId498"/>
    <oleObject progId="Figura do Microsoft Photo Editor 3.0" shapeId="2546" r:id="rId499"/>
    <oleObject progId="Figura do Microsoft Photo Editor 3.0" shapeId="2547" r:id="rId500"/>
    <oleObject progId="Figura do Microsoft Photo Editor 3.0" shapeId="2548" r:id="rId501"/>
    <oleObject progId="Figura do Microsoft Photo Editor 3.0" shapeId="2549" r:id="rId502"/>
    <oleObject progId="Figura do Microsoft Photo Editor 3.0" shapeId="2550" r:id="rId503"/>
    <oleObject progId="Figura do Microsoft Photo Editor 3.0" shapeId="2551" r:id="rId504"/>
    <oleObject progId="Figura do Microsoft Photo Editor 3.0" shapeId="2552" r:id="rId505"/>
    <oleObject progId="Figura do Microsoft Photo Editor 3.0" shapeId="2553" r:id="rId506"/>
    <oleObject progId="Figura do Microsoft Photo Editor 3.0" shapeId="2554" r:id="rId507"/>
    <oleObject progId="Figura do Microsoft Photo Editor 3.0" shapeId="2555" r:id="rId508"/>
    <oleObject progId="Figura do Microsoft Photo Editor 3.0" shapeId="2556" r:id="rId509"/>
    <oleObject progId="Figura do Microsoft Photo Editor 3.0" shapeId="2557" r:id="rId510"/>
    <oleObject progId="Figura do Microsoft Photo Editor 3.0" shapeId="2558" r:id="rId511"/>
    <oleObject progId="Figura do Microsoft Photo Editor 3.0" shapeId="2559" r:id="rId512"/>
    <oleObject progId="Figura do Microsoft Photo Editor 3.0" shapeId="2560" r:id="rId513"/>
    <oleObject progId="Figura do Microsoft Photo Editor 3.0" shapeId="2561" r:id="rId514"/>
    <oleObject progId="Figura do Microsoft Photo Editor 3.0" shapeId="2562" r:id="rId515"/>
    <oleObject progId="Figura do Microsoft Photo Editor 3.0" shapeId="2563" r:id="rId516"/>
    <oleObject progId="Figura do Microsoft Photo Editor 3.0" shapeId="2564" r:id="rId517"/>
    <oleObject progId="Figura do Microsoft Photo Editor 3.0" shapeId="2565" r:id="rId518"/>
    <oleObject progId="Figura do Microsoft Photo Editor 3.0" shapeId="2566" r:id="rId519"/>
    <oleObject progId="Figura do Microsoft Photo Editor 3.0" shapeId="2567" r:id="rId520"/>
    <oleObject progId="Figura do Microsoft Photo Editor 3.0" shapeId="2568" r:id="rId521"/>
    <oleObject progId="Figura do Microsoft Photo Editor 3.0" shapeId="2569" r:id="rId522"/>
    <oleObject progId="Figura do Microsoft Photo Editor 3.0" shapeId="2570" r:id="rId523"/>
    <oleObject progId="Figura do Microsoft Photo Editor 3.0" shapeId="2571" r:id="rId524"/>
    <oleObject progId="Figura do Microsoft Photo Editor 3.0" shapeId="2572" r:id="rId525"/>
    <oleObject progId="Figura do Microsoft Photo Editor 3.0" shapeId="2573" r:id="rId526"/>
    <oleObject progId="Figura do Microsoft Photo Editor 3.0" shapeId="2574" r:id="rId527"/>
    <oleObject progId="Figura do Microsoft Photo Editor 3.0" shapeId="2575" r:id="rId528"/>
    <oleObject progId="Figura do Microsoft Photo Editor 3.0" shapeId="2576" r:id="rId529"/>
    <oleObject progId="Figura do Microsoft Photo Editor 3.0" shapeId="2577" r:id="rId530"/>
    <oleObject progId="Figura do Microsoft Photo Editor 3.0" shapeId="2578" r:id="rId531"/>
    <oleObject progId="Figura do Microsoft Photo Editor 3.0" shapeId="2579" r:id="rId532"/>
    <oleObject progId="Figura do Microsoft Photo Editor 3.0" shapeId="2580" r:id="rId533"/>
    <oleObject progId="Figura do Microsoft Photo Editor 3.0" shapeId="2581" r:id="rId534"/>
    <oleObject progId="Figura do Microsoft Photo Editor 3.0" shapeId="2582" r:id="rId535"/>
    <oleObject progId="Figura do Microsoft Photo Editor 3.0" shapeId="2583" r:id="rId536"/>
    <oleObject progId="Figura do Microsoft Photo Editor 3.0" shapeId="2584" r:id="rId537"/>
    <oleObject progId="Figura do Microsoft Photo Editor 3.0" shapeId="2585" r:id="rId538"/>
    <oleObject progId="Figura do Microsoft Photo Editor 3.0" shapeId="2586" r:id="rId539"/>
    <oleObject progId="Figura do Microsoft Photo Editor 3.0" shapeId="2587" r:id="rId540"/>
    <oleObject progId="Figura do Microsoft Photo Editor 3.0" shapeId="2588" r:id="rId541"/>
    <oleObject progId="Figura do Microsoft Photo Editor 3.0" shapeId="2589" r:id="rId542"/>
    <oleObject progId="Figura do Microsoft Photo Editor 3.0" shapeId="2590" r:id="rId543"/>
    <oleObject progId="Figura do Microsoft Photo Editor 3.0" shapeId="2591" r:id="rId544"/>
    <oleObject progId="Figura do Microsoft Photo Editor 3.0" shapeId="2592" r:id="rId545"/>
    <oleObject progId="Figura do Microsoft Photo Editor 3.0" shapeId="2593" r:id="rId546"/>
    <oleObject progId="Figura do Microsoft Photo Editor 3.0" shapeId="2594" r:id="rId547"/>
    <oleObject progId="Figura do Microsoft Photo Editor 3.0" shapeId="2595" r:id="rId548"/>
    <oleObject progId="Figura do Microsoft Photo Editor 3.0" shapeId="2596" r:id="rId549"/>
    <oleObject progId="Figura do Microsoft Photo Editor 3.0" shapeId="2597" r:id="rId550"/>
    <oleObject progId="Figura do Microsoft Photo Editor 3.0" shapeId="2598" r:id="rId551"/>
    <oleObject progId="Figura do Microsoft Photo Editor 3.0" shapeId="2599" r:id="rId552"/>
    <oleObject progId="Figura do Microsoft Photo Editor 3.0" shapeId="2600" r:id="rId553"/>
    <oleObject progId="Figura do Microsoft Photo Editor 3.0" shapeId="2601" r:id="rId554"/>
    <oleObject progId="Figura do Microsoft Photo Editor 3.0" shapeId="2602" r:id="rId555"/>
    <oleObject progId="Figura do Microsoft Photo Editor 3.0" shapeId="2603" r:id="rId556"/>
    <oleObject progId="Figura do Microsoft Photo Editor 3.0" shapeId="2604" r:id="rId557"/>
    <oleObject progId="Figura do Microsoft Photo Editor 3.0" shapeId="2605" r:id="rId558"/>
    <oleObject progId="Figura do Microsoft Photo Editor 3.0" shapeId="2606" r:id="rId559"/>
    <oleObject progId="Figura do Microsoft Photo Editor 3.0" shapeId="2607" r:id="rId560"/>
    <oleObject progId="Figura do Microsoft Photo Editor 3.0" shapeId="2608" r:id="rId561"/>
    <oleObject progId="Figura do Microsoft Photo Editor 3.0" shapeId="2609" r:id="rId562"/>
    <oleObject progId="Figura do Microsoft Photo Editor 3.0" shapeId="2610" r:id="rId563"/>
    <oleObject progId="Figura do Microsoft Photo Editor 3.0" shapeId="2611" r:id="rId564"/>
    <oleObject progId="Figura do Microsoft Photo Editor 3.0" shapeId="2612" r:id="rId565"/>
    <oleObject progId="Figura do Microsoft Photo Editor 3.0" shapeId="2613" r:id="rId566"/>
    <oleObject progId="Figura do Microsoft Photo Editor 3.0" shapeId="2614" r:id="rId567"/>
    <oleObject progId="Figura do Microsoft Photo Editor 3.0" shapeId="2615" r:id="rId568"/>
    <oleObject progId="Figura do Microsoft Photo Editor 3.0" shapeId="2616" r:id="rId569"/>
    <oleObject progId="Figura do Microsoft Photo Editor 3.0" shapeId="2617" r:id="rId570"/>
    <oleObject progId="Figura do Microsoft Photo Editor 3.0" shapeId="2618" r:id="rId571"/>
    <oleObject progId="Figura do Microsoft Photo Editor 3.0" shapeId="2619" r:id="rId572"/>
    <oleObject progId="Figura do Microsoft Photo Editor 3.0" shapeId="2620" r:id="rId573"/>
    <oleObject progId="Figura do Microsoft Photo Editor 3.0" shapeId="2621" r:id="rId574"/>
    <oleObject progId="Figura do Microsoft Photo Editor 3.0" shapeId="2622" r:id="rId575"/>
    <oleObject progId="Figura do Microsoft Photo Editor 3.0" shapeId="2623" r:id="rId576"/>
    <oleObject progId="Figura do Microsoft Photo Editor 3.0" shapeId="2624" r:id="rId577"/>
    <oleObject progId="Figura do Microsoft Photo Editor 3.0" shapeId="2625" r:id="rId578"/>
    <oleObject progId="Figura do Microsoft Photo Editor 3.0" shapeId="2626" r:id="rId579"/>
    <oleObject progId="Figura do Microsoft Photo Editor 3.0" shapeId="2627" r:id="rId580"/>
    <oleObject progId="Figura do Microsoft Photo Editor 3.0" shapeId="2628" r:id="rId581"/>
    <oleObject progId="Figura do Microsoft Photo Editor 3.0" shapeId="2629" r:id="rId582"/>
    <oleObject progId="Figura do Microsoft Photo Editor 3.0" shapeId="2630" r:id="rId583"/>
    <oleObject progId="Figura do Microsoft Photo Editor 3.0" shapeId="2631" r:id="rId584"/>
    <oleObject progId="Figura do Microsoft Photo Editor 3.0" shapeId="2632" r:id="rId585"/>
    <oleObject progId="Figura do Microsoft Photo Editor 3.0" shapeId="2633" r:id="rId586"/>
    <oleObject progId="Figura do Microsoft Photo Editor 3.0" shapeId="2634" r:id="rId587"/>
    <oleObject progId="Figura do Microsoft Photo Editor 3.0" shapeId="2635" r:id="rId588"/>
    <oleObject progId="Figura do Microsoft Photo Editor 3.0" shapeId="2636" r:id="rId589"/>
    <oleObject progId="Figura do Microsoft Photo Editor 3.0" shapeId="2637" r:id="rId590"/>
    <oleObject progId="Figura do Microsoft Photo Editor 3.0" shapeId="2638" r:id="rId591"/>
    <oleObject progId="Figura do Microsoft Photo Editor 3.0" shapeId="2639" r:id="rId592"/>
    <oleObject progId="Figura do Microsoft Photo Editor 3.0" shapeId="2640" r:id="rId593"/>
    <oleObject progId="Figura do Microsoft Photo Editor 3.0" shapeId="2641" r:id="rId594"/>
    <oleObject progId="Figura do Microsoft Photo Editor 3.0" shapeId="2642" r:id="rId595"/>
    <oleObject progId="Figura do Microsoft Photo Editor 3.0" shapeId="2643" r:id="rId596"/>
    <oleObject progId="Figura do Microsoft Photo Editor 3.0" shapeId="2644" r:id="rId597"/>
    <oleObject progId="Figura do Microsoft Photo Editor 3.0" shapeId="2645" r:id="rId598"/>
    <oleObject progId="Figura do Microsoft Photo Editor 3.0" shapeId="2646" r:id="rId599"/>
    <oleObject progId="Figura do Microsoft Photo Editor 3.0" shapeId="2647" r:id="rId600"/>
    <oleObject progId="Figura do Microsoft Photo Editor 3.0" shapeId="2648" r:id="rId601"/>
    <oleObject progId="Figura do Microsoft Photo Editor 3.0" shapeId="2649" r:id="rId602"/>
    <oleObject progId="Figura do Microsoft Photo Editor 3.0" shapeId="2650" r:id="rId603"/>
    <oleObject progId="Figura do Microsoft Photo Editor 3.0" shapeId="2651" r:id="rId604"/>
    <oleObject progId="Figura do Microsoft Photo Editor 3.0" shapeId="2652" r:id="rId605"/>
    <oleObject progId="Figura do Microsoft Photo Editor 3.0" shapeId="2653" r:id="rId606"/>
    <oleObject progId="Figura do Microsoft Photo Editor 3.0" shapeId="2654" r:id="rId607"/>
    <oleObject progId="Figura do Microsoft Photo Editor 3.0" shapeId="2655" r:id="rId608"/>
    <oleObject progId="Figura do Microsoft Photo Editor 3.0" shapeId="2656" r:id="rId609"/>
    <oleObject progId="Figura do Microsoft Photo Editor 3.0" shapeId="2657" r:id="rId610"/>
    <oleObject progId="Figura do Microsoft Photo Editor 3.0" shapeId="2658" r:id="rId611"/>
    <oleObject progId="Figura do Microsoft Photo Editor 3.0" shapeId="2659" r:id="rId612"/>
    <oleObject progId="Figura do Microsoft Photo Editor 3.0" shapeId="2660" r:id="rId613"/>
    <oleObject progId="Figura do Microsoft Photo Editor 3.0" shapeId="2661" r:id="rId614"/>
    <oleObject progId="Figura do Microsoft Photo Editor 3.0" shapeId="2662" r:id="rId615"/>
    <oleObject progId="Figura do Microsoft Photo Editor 3.0" shapeId="2663" r:id="rId616"/>
    <oleObject progId="Figura do Microsoft Photo Editor 3.0" shapeId="2664" r:id="rId617"/>
    <oleObject progId="Figura do Microsoft Photo Editor 3.0" shapeId="2665" r:id="rId618"/>
    <oleObject progId="Figura do Microsoft Photo Editor 3.0" shapeId="2666" r:id="rId619"/>
    <oleObject progId="Figura do Microsoft Photo Editor 3.0" shapeId="2667" r:id="rId620"/>
    <oleObject progId="Figura do Microsoft Photo Editor 3.0" shapeId="2668" r:id="rId621"/>
    <oleObject progId="Figura do Microsoft Photo Editor 3.0" shapeId="2669" r:id="rId622"/>
    <oleObject progId="Figura do Microsoft Photo Editor 3.0" shapeId="2670" r:id="rId623"/>
    <oleObject progId="Figura do Microsoft Photo Editor 3.0" shapeId="2671" r:id="rId624"/>
    <oleObject progId="Figura do Microsoft Photo Editor 3.0" shapeId="2672" r:id="rId625"/>
    <oleObject progId="Figura do Microsoft Photo Editor 3.0" shapeId="2673" r:id="rId626"/>
    <oleObject progId="Figura do Microsoft Photo Editor 3.0" shapeId="2674" r:id="rId627"/>
    <oleObject progId="Figura do Microsoft Photo Editor 3.0" shapeId="2675" r:id="rId628"/>
    <oleObject progId="Figura do Microsoft Photo Editor 3.0" shapeId="2676" r:id="rId629"/>
    <oleObject progId="Figura do Microsoft Photo Editor 3.0" shapeId="2677" r:id="rId630"/>
    <oleObject progId="Figura do Microsoft Photo Editor 3.0" shapeId="2678" r:id="rId631"/>
    <oleObject progId="Figura do Microsoft Photo Editor 3.0" shapeId="2679" r:id="rId632"/>
    <oleObject progId="Figura do Microsoft Photo Editor 3.0" shapeId="2680" r:id="rId633"/>
    <oleObject progId="Figura do Microsoft Photo Editor 3.0" shapeId="2681" r:id="rId634"/>
    <oleObject progId="Figura do Microsoft Photo Editor 3.0" shapeId="2682" r:id="rId635"/>
    <oleObject progId="Figura do Microsoft Photo Editor 3.0" shapeId="2683" r:id="rId636"/>
    <oleObject progId="Figura do Microsoft Photo Editor 3.0" shapeId="2684" r:id="rId637"/>
    <oleObject progId="Figura do Microsoft Photo Editor 3.0" shapeId="2685" r:id="rId638"/>
    <oleObject progId="Figura do Microsoft Photo Editor 3.0" shapeId="2686" r:id="rId639"/>
    <oleObject progId="Figura do Microsoft Photo Editor 3.0" shapeId="2687" r:id="rId640"/>
    <oleObject progId="Figura do Microsoft Photo Editor 3.0" shapeId="2688" r:id="rId641"/>
    <oleObject progId="Figura do Microsoft Photo Editor 3.0" shapeId="2689" r:id="rId642"/>
    <oleObject progId="Figura do Microsoft Photo Editor 3.0" shapeId="2690" r:id="rId643"/>
    <oleObject progId="Figura do Microsoft Photo Editor 3.0" shapeId="2691" r:id="rId644"/>
    <oleObject progId="Figura do Microsoft Photo Editor 3.0" shapeId="2692" r:id="rId645"/>
    <oleObject progId="Figura do Microsoft Photo Editor 3.0" shapeId="2693" r:id="rId646"/>
    <oleObject progId="Figura do Microsoft Photo Editor 3.0" shapeId="2694" r:id="rId647"/>
    <oleObject progId="Figura do Microsoft Photo Editor 3.0" shapeId="2695" r:id="rId648"/>
    <oleObject progId="Figura do Microsoft Photo Editor 3.0" shapeId="2696" r:id="rId649"/>
    <oleObject progId="Figura do Microsoft Photo Editor 3.0" shapeId="2697" r:id="rId650"/>
    <oleObject progId="Figura do Microsoft Photo Editor 3.0" shapeId="2698" r:id="rId651"/>
    <oleObject progId="Figura do Microsoft Photo Editor 3.0" shapeId="2699" r:id="rId652"/>
    <oleObject progId="Figura do Microsoft Photo Editor 3.0" shapeId="2700" r:id="rId653"/>
    <oleObject progId="Figura do Microsoft Photo Editor 3.0" shapeId="2701" r:id="rId654"/>
    <oleObject progId="Figura do Microsoft Photo Editor 3.0" shapeId="2702" r:id="rId655"/>
    <oleObject progId="Figura do Microsoft Photo Editor 3.0" shapeId="2703" r:id="rId656"/>
    <oleObject progId="Figura do Microsoft Photo Editor 3.0" shapeId="2704" r:id="rId657"/>
    <oleObject progId="Figura do Microsoft Photo Editor 3.0" shapeId="2705" r:id="rId658"/>
    <oleObject progId="Figura do Microsoft Photo Editor 3.0" shapeId="2706" r:id="rId659"/>
    <oleObject progId="Figura do Microsoft Photo Editor 3.0" shapeId="2707" r:id="rId660"/>
    <oleObject progId="Figura do Microsoft Photo Editor 3.0" shapeId="2708" r:id="rId661"/>
    <oleObject progId="Figura do Microsoft Photo Editor 3.0" shapeId="2709" r:id="rId662"/>
    <oleObject progId="Figura do Microsoft Photo Editor 3.0" shapeId="2710" r:id="rId663"/>
    <oleObject progId="Figura do Microsoft Photo Editor 3.0" shapeId="2711" r:id="rId664"/>
    <oleObject progId="Figura do Microsoft Photo Editor 3.0" shapeId="2712" r:id="rId665"/>
    <oleObject progId="Figura do Microsoft Photo Editor 3.0" shapeId="2713" r:id="rId666"/>
    <oleObject progId="Figura do Microsoft Photo Editor 3.0" shapeId="2714" r:id="rId667"/>
    <oleObject progId="Figura do Microsoft Photo Editor 3.0" shapeId="2715" r:id="rId668"/>
    <oleObject progId="Figura do Microsoft Photo Editor 3.0" shapeId="2716" r:id="rId669"/>
    <oleObject progId="Figura do Microsoft Photo Editor 3.0" shapeId="2717" r:id="rId670"/>
    <oleObject progId="Figura do Microsoft Photo Editor 3.0" shapeId="2718" r:id="rId671"/>
    <oleObject progId="Figura do Microsoft Photo Editor 3.0" shapeId="2719" r:id="rId672"/>
    <oleObject progId="Figura do Microsoft Photo Editor 3.0" shapeId="2720" r:id="rId673"/>
    <oleObject progId="Figura do Microsoft Photo Editor 3.0" shapeId="2721" r:id="rId674"/>
    <oleObject progId="Figura do Microsoft Photo Editor 3.0" shapeId="2722" r:id="rId675"/>
    <oleObject progId="Figura do Microsoft Photo Editor 3.0" shapeId="2723" r:id="rId676"/>
    <oleObject progId="Figura do Microsoft Photo Editor 3.0" shapeId="2724" r:id="rId677"/>
    <oleObject progId="Figura do Microsoft Photo Editor 3.0" shapeId="2725" r:id="rId678"/>
    <oleObject progId="Figura do Microsoft Photo Editor 3.0" shapeId="2726" r:id="rId679"/>
    <oleObject progId="Figura do Microsoft Photo Editor 3.0" shapeId="2727" r:id="rId680"/>
    <oleObject progId="Figura do Microsoft Photo Editor 3.0" shapeId="2728" r:id="rId681"/>
    <oleObject progId="Figura do Microsoft Photo Editor 3.0" shapeId="2729" r:id="rId682"/>
    <oleObject progId="Figura do Microsoft Photo Editor 3.0" shapeId="2730" r:id="rId683"/>
    <oleObject progId="Figura do Microsoft Photo Editor 3.0" shapeId="2731" r:id="rId684"/>
    <oleObject progId="Figura do Microsoft Photo Editor 3.0" shapeId="2732" r:id="rId685"/>
    <oleObject progId="Figura do Microsoft Photo Editor 3.0" shapeId="2733" r:id="rId686"/>
    <oleObject progId="Figura do Microsoft Photo Editor 3.0" shapeId="2734" r:id="rId687"/>
    <oleObject progId="Figura do Microsoft Photo Editor 3.0" shapeId="2735" r:id="rId688"/>
    <oleObject progId="Figura do Microsoft Photo Editor 3.0" shapeId="2736" r:id="rId689"/>
    <oleObject progId="Figura do Microsoft Photo Editor 3.0" shapeId="2737" r:id="rId690"/>
    <oleObject progId="Figura do Microsoft Photo Editor 3.0" shapeId="2738" r:id="rId691"/>
    <oleObject progId="Figura do Microsoft Photo Editor 3.0" shapeId="2739" r:id="rId692"/>
    <oleObject progId="Figura do Microsoft Photo Editor 3.0" shapeId="2740" r:id="rId693"/>
    <oleObject progId="Figura do Microsoft Photo Editor 3.0" shapeId="2741" r:id="rId694"/>
    <oleObject progId="Figura do Microsoft Photo Editor 3.0" shapeId="2742" r:id="rId695"/>
    <oleObject progId="Figura do Microsoft Photo Editor 3.0" shapeId="2743" r:id="rId696"/>
    <oleObject progId="Figura do Microsoft Photo Editor 3.0" shapeId="2744" r:id="rId697"/>
    <oleObject progId="Figura do Microsoft Photo Editor 3.0" shapeId="2745" r:id="rId698"/>
    <oleObject progId="Figura do Microsoft Photo Editor 3.0" shapeId="2746" r:id="rId699"/>
    <oleObject progId="Figura do Microsoft Photo Editor 3.0" shapeId="2747" r:id="rId700"/>
    <oleObject progId="Figura do Microsoft Photo Editor 3.0" shapeId="2748" r:id="rId701"/>
    <oleObject progId="Figura do Microsoft Photo Editor 3.0" shapeId="2749" r:id="rId702"/>
    <oleObject progId="Figura do Microsoft Photo Editor 3.0" shapeId="2750" r:id="rId703"/>
    <oleObject progId="Figura do Microsoft Photo Editor 3.0" shapeId="2751" r:id="rId704"/>
    <oleObject progId="Figura do Microsoft Photo Editor 3.0" shapeId="2752" r:id="rId705"/>
    <oleObject progId="Figura do Microsoft Photo Editor 3.0" shapeId="2753" r:id="rId706"/>
    <oleObject progId="Figura do Microsoft Photo Editor 3.0" shapeId="2754" r:id="rId707"/>
    <oleObject progId="Figura do Microsoft Photo Editor 3.0" shapeId="2755" r:id="rId708"/>
    <oleObject progId="Figura do Microsoft Photo Editor 3.0" shapeId="2756" r:id="rId709"/>
    <oleObject progId="Figura do Microsoft Photo Editor 3.0" shapeId="2757" r:id="rId710"/>
    <oleObject progId="Figura do Microsoft Photo Editor 3.0" shapeId="2758" r:id="rId711"/>
    <oleObject progId="Figura do Microsoft Photo Editor 3.0" shapeId="2759" r:id="rId712"/>
    <oleObject progId="Figura do Microsoft Photo Editor 3.0" shapeId="2760" r:id="rId713"/>
    <oleObject progId="Figura do Microsoft Photo Editor 3.0" shapeId="2761" r:id="rId714"/>
    <oleObject progId="Figura do Microsoft Photo Editor 3.0" shapeId="2762" r:id="rId715"/>
    <oleObject progId="Figura do Microsoft Photo Editor 3.0" shapeId="2763" r:id="rId716"/>
    <oleObject progId="Figura do Microsoft Photo Editor 3.0" shapeId="2764" r:id="rId717"/>
    <oleObject progId="Figura do Microsoft Photo Editor 3.0" shapeId="2765" r:id="rId718"/>
    <oleObject progId="Figura do Microsoft Photo Editor 3.0" shapeId="2766" r:id="rId719"/>
    <oleObject progId="Figura do Microsoft Photo Editor 3.0" shapeId="2767" r:id="rId720"/>
    <oleObject progId="Figura do Microsoft Photo Editor 3.0" shapeId="2768" r:id="rId721"/>
    <oleObject progId="Figura do Microsoft Photo Editor 3.0" shapeId="2769" r:id="rId722"/>
    <oleObject progId="Figura do Microsoft Photo Editor 3.0" shapeId="2770" r:id="rId723"/>
    <oleObject progId="Figura do Microsoft Photo Editor 3.0" shapeId="2771" r:id="rId724"/>
    <oleObject progId="Figura do Microsoft Photo Editor 3.0" shapeId="2772" r:id="rId725"/>
    <oleObject progId="Figura do Microsoft Photo Editor 3.0" shapeId="2773" r:id="rId726"/>
    <oleObject progId="Figura do Microsoft Photo Editor 3.0" shapeId="2774" r:id="rId727"/>
    <oleObject progId="Figura do Microsoft Photo Editor 3.0" shapeId="2775" r:id="rId728"/>
    <oleObject progId="Figura do Microsoft Photo Editor 3.0" shapeId="2776" r:id="rId729"/>
    <oleObject progId="Figura do Microsoft Photo Editor 3.0" shapeId="2777" r:id="rId730"/>
    <oleObject progId="Figura do Microsoft Photo Editor 3.0" shapeId="2778" r:id="rId731"/>
    <oleObject progId="Figura do Microsoft Photo Editor 3.0" shapeId="2779" r:id="rId732"/>
    <oleObject progId="Figura do Microsoft Photo Editor 3.0" shapeId="2780" r:id="rId733"/>
    <oleObject progId="Figura do Microsoft Photo Editor 3.0" shapeId="2781" r:id="rId734"/>
    <oleObject progId="Figura do Microsoft Photo Editor 3.0" shapeId="2782" r:id="rId735"/>
    <oleObject progId="Figura do Microsoft Photo Editor 3.0" shapeId="2783" r:id="rId736"/>
    <oleObject progId="Figura do Microsoft Photo Editor 3.0" shapeId="2784" r:id="rId737"/>
    <oleObject progId="Figura do Microsoft Photo Editor 3.0" shapeId="2785" r:id="rId738"/>
    <oleObject progId="Figura do Microsoft Photo Editor 3.0" shapeId="2786" r:id="rId739"/>
    <oleObject progId="Figura do Microsoft Photo Editor 3.0" shapeId="2787" r:id="rId740"/>
    <oleObject progId="Figura do Microsoft Photo Editor 3.0" shapeId="2788" r:id="rId741"/>
    <oleObject progId="Figura do Microsoft Photo Editor 3.0" shapeId="2789" r:id="rId742"/>
    <oleObject progId="Figura do Microsoft Photo Editor 3.0" shapeId="2790" r:id="rId743"/>
    <oleObject progId="Figura do Microsoft Photo Editor 3.0" shapeId="2791" r:id="rId744"/>
    <oleObject progId="Figura do Microsoft Photo Editor 3.0" shapeId="2792" r:id="rId745"/>
    <oleObject progId="Figura do Microsoft Photo Editor 3.0" shapeId="2793" r:id="rId746"/>
    <oleObject progId="Figura do Microsoft Photo Editor 3.0" shapeId="2794" r:id="rId747"/>
    <oleObject progId="Figura do Microsoft Photo Editor 3.0" shapeId="2795" r:id="rId748"/>
    <oleObject progId="Figura do Microsoft Photo Editor 3.0" shapeId="2796" r:id="rId749"/>
    <oleObject progId="Figura do Microsoft Photo Editor 3.0" shapeId="2797" r:id="rId750"/>
    <oleObject progId="Figura do Microsoft Photo Editor 3.0" shapeId="2798" r:id="rId751"/>
    <oleObject progId="Figura do Microsoft Photo Editor 3.0" shapeId="2799" r:id="rId752"/>
    <oleObject progId="Figura do Microsoft Photo Editor 3.0" shapeId="2800" r:id="rId753"/>
    <oleObject progId="Figura do Microsoft Photo Editor 3.0" shapeId="2801" r:id="rId754"/>
    <oleObject progId="Figura do Microsoft Photo Editor 3.0" shapeId="2802" r:id="rId755"/>
    <oleObject progId="Figura do Microsoft Photo Editor 3.0" shapeId="2803" r:id="rId756"/>
    <oleObject progId="Figura do Microsoft Photo Editor 3.0" shapeId="2804" r:id="rId757"/>
    <oleObject progId="Figura do Microsoft Photo Editor 3.0" shapeId="2805" r:id="rId758"/>
    <oleObject progId="Figura do Microsoft Photo Editor 3.0" shapeId="2806" r:id="rId759"/>
    <oleObject progId="Figura do Microsoft Photo Editor 3.0" shapeId="2807" r:id="rId760"/>
    <oleObject progId="Figura do Microsoft Photo Editor 3.0" shapeId="2808" r:id="rId761"/>
    <oleObject progId="Figura do Microsoft Photo Editor 3.0" shapeId="2809" r:id="rId762"/>
    <oleObject progId="Figura do Microsoft Photo Editor 3.0" shapeId="2810" r:id="rId763"/>
    <oleObject progId="Figura do Microsoft Photo Editor 3.0" shapeId="2811" r:id="rId764"/>
    <oleObject progId="Figura do Microsoft Photo Editor 3.0" shapeId="2812" r:id="rId765"/>
    <oleObject progId="Figura do Microsoft Photo Editor 3.0" shapeId="2813" r:id="rId766"/>
    <oleObject progId="Figura do Microsoft Photo Editor 3.0" shapeId="2814" r:id="rId767"/>
    <oleObject progId="Figura do Microsoft Photo Editor 3.0" shapeId="2815" r:id="rId768"/>
    <oleObject progId="Figura do Microsoft Photo Editor 3.0" shapeId="2816" r:id="rId769"/>
    <oleObject progId="Figura do Microsoft Photo Editor 3.0" shapeId="2817" r:id="rId770"/>
    <oleObject progId="Figura do Microsoft Photo Editor 3.0" shapeId="2818" r:id="rId771"/>
    <oleObject progId="Figura do Microsoft Photo Editor 3.0" shapeId="2819" r:id="rId772"/>
    <oleObject progId="Figura do Microsoft Photo Editor 3.0" shapeId="2820" r:id="rId773"/>
    <oleObject progId="Figura do Microsoft Photo Editor 3.0" shapeId="2821" r:id="rId774"/>
    <oleObject progId="Figura do Microsoft Photo Editor 3.0" shapeId="2822" r:id="rId775"/>
    <oleObject progId="Figura do Microsoft Photo Editor 3.0" shapeId="2823" r:id="rId776"/>
    <oleObject progId="Figura do Microsoft Photo Editor 3.0" shapeId="2824" r:id="rId777"/>
    <oleObject progId="Figura do Microsoft Photo Editor 3.0" shapeId="2825" r:id="rId778"/>
    <oleObject progId="Figura do Microsoft Photo Editor 3.0" shapeId="2826" r:id="rId779"/>
    <oleObject progId="Figura do Microsoft Photo Editor 3.0" shapeId="2827" r:id="rId780"/>
    <oleObject progId="Figura do Microsoft Photo Editor 3.0" shapeId="2828" r:id="rId781"/>
    <oleObject progId="Figura do Microsoft Photo Editor 3.0" shapeId="2829" r:id="rId782"/>
    <oleObject progId="Figura do Microsoft Photo Editor 3.0" shapeId="2830" r:id="rId783"/>
    <oleObject progId="Figura do Microsoft Photo Editor 3.0" shapeId="2831" r:id="rId784"/>
    <oleObject progId="Figura do Microsoft Photo Editor 3.0" shapeId="2832" r:id="rId785"/>
    <oleObject progId="Figura do Microsoft Photo Editor 3.0" shapeId="2833" r:id="rId786"/>
    <oleObject progId="Figura do Microsoft Photo Editor 3.0" shapeId="2834" r:id="rId787"/>
    <oleObject progId="Figura do Microsoft Photo Editor 3.0" shapeId="2835" r:id="rId788"/>
    <oleObject progId="Figura do Microsoft Photo Editor 3.0" shapeId="2836" r:id="rId789"/>
    <oleObject progId="Figura do Microsoft Photo Editor 3.0" shapeId="2837" r:id="rId790"/>
    <oleObject progId="Figura do Microsoft Photo Editor 3.0" shapeId="2838" r:id="rId791"/>
    <oleObject progId="Figura do Microsoft Photo Editor 3.0" shapeId="2839" r:id="rId792"/>
    <oleObject progId="Figura do Microsoft Photo Editor 3.0" shapeId="2840" r:id="rId793"/>
    <oleObject progId="Figura do Microsoft Photo Editor 3.0" shapeId="2841" r:id="rId794"/>
    <oleObject progId="Figura do Microsoft Photo Editor 3.0" shapeId="2842" r:id="rId795"/>
    <oleObject progId="Figura do Microsoft Photo Editor 3.0" shapeId="2843" r:id="rId796"/>
    <oleObject progId="Figura do Microsoft Photo Editor 3.0" shapeId="2844" r:id="rId797"/>
    <oleObject progId="Figura do Microsoft Photo Editor 3.0" shapeId="2845" r:id="rId798"/>
    <oleObject progId="Figura do Microsoft Photo Editor 3.0" shapeId="2846" r:id="rId799"/>
    <oleObject progId="Figura do Microsoft Photo Editor 3.0" shapeId="2847" r:id="rId800"/>
    <oleObject progId="Figura do Microsoft Photo Editor 3.0" shapeId="2848" r:id="rId801"/>
    <oleObject progId="Figura do Microsoft Photo Editor 3.0" shapeId="2849" r:id="rId802"/>
    <oleObject progId="Figura do Microsoft Photo Editor 3.0" shapeId="2850" r:id="rId803"/>
    <oleObject progId="Figura do Microsoft Photo Editor 3.0" shapeId="2851" r:id="rId804"/>
    <oleObject progId="Figura do Microsoft Photo Editor 3.0" shapeId="2852" r:id="rId805"/>
    <oleObject progId="Figura do Microsoft Photo Editor 3.0" shapeId="2853" r:id="rId806"/>
    <oleObject progId="Figura do Microsoft Photo Editor 3.0" shapeId="2854" r:id="rId807"/>
    <oleObject progId="Figura do Microsoft Photo Editor 3.0" shapeId="2855" r:id="rId808"/>
    <oleObject progId="Figura do Microsoft Photo Editor 3.0" shapeId="2856" r:id="rId809"/>
    <oleObject progId="Figura do Microsoft Photo Editor 3.0" shapeId="2857" r:id="rId810"/>
    <oleObject progId="Figura do Microsoft Photo Editor 3.0" shapeId="2858" r:id="rId811"/>
    <oleObject progId="Figura do Microsoft Photo Editor 3.0" shapeId="2859" r:id="rId812"/>
    <oleObject progId="Figura do Microsoft Photo Editor 3.0" shapeId="2860" r:id="rId813"/>
    <oleObject progId="Figura do Microsoft Photo Editor 3.0" shapeId="2861" r:id="rId814"/>
    <oleObject progId="Figura do Microsoft Photo Editor 3.0" shapeId="2862" r:id="rId815"/>
    <oleObject progId="Figura do Microsoft Photo Editor 3.0" shapeId="2863" r:id="rId816"/>
    <oleObject progId="Figura do Microsoft Photo Editor 3.0" shapeId="2864" r:id="rId817"/>
    <oleObject progId="Figura do Microsoft Photo Editor 3.0" shapeId="2865" r:id="rId818"/>
    <oleObject progId="Figura do Microsoft Photo Editor 3.0" shapeId="2866" r:id="rId819"/>
    <oleObject progId="Figura do Microsoft Photo Editor 3.0" shapeId="2867" r:id="rId820"/>
    <oleObject progId="Figura do Microsoft Photo Editor 3.0" shapeId="2868" r:id="rId821"/>
    <oleObject progId="Figura do Microsoft Photo Editor 3.0" shapeId="2869" r:id="rId822"/>
    <oleObject progId="Figura do Microsoft Photo Editor 3.0" shapeId="2870" r:id="rId823"/>
    <oleObject progId="Figura do Microsoft Photo Editor 3.0" shapeId="2871" r:id="rId824"/>
    <oleObject progId="Figura do Microsoft Photo Editor 3.0" shapeId="2872" r:id="rId825"/>
    <oleObject progId="Figura do Microsoft Photo Editor 3.0" shapeId="2873" r:id="rId826"/>
    <oleObject progId="Figura do Microsoft Photo Editor 3.0" shapeId="2874" r:id="rId827"/>
    <oleObject progId="Figura do Microsoft Photo Editor 3.0" shapeId="2875" r:id="rId828"/>
    <oleObject progId="Figura do Microsoft Photo Editor 3.0" shapeId="2876" r:id="rId829"/>
    <oleObject progId="Figura do Microsoft Photo Editor 3.0" shapeId="2877" r:id="rId830"/>
    <oleObject progId="Figura do Microsoft Photo Editor 3.0" shapeId="2878" r:id="rId831"/>
    <oleObject progId="Figura do Microsoft Photo Editor 3.0" shapeId="2879" r:id="rId832"/>
    <oleObject progId="Figura do Microsoft Photo Editor 3.0" shapeId="2880" r:id="rId833"/>
    <oleObject progId="Figura do Microsoft Photo Editor 3.0" shapeId="2881" r:id="rId834"/>
    <oleObject progId="Figura do Microsoft Photo Editor 3.0" shapeId="2882" r:id="rId835"/>
    <oleObject progId="Figura do Microsoft Photo Editor 3.0" shapeId="2883" r:id="rId836"/>
    <oleObject progId="Figura do Microsoft Photo Editor 3.0" shapeId="2884" r:id="rId837"/>
    <oleObject progId="Figura do Microsoft Photo Editor 3.0" shapeId="2885" r:id="rId838"/>
    <oleObject progId="Figura do Microsoft Photo Editor 3.0" shapeId="2886" r:id="rId839"/>
    <oleObject progId="Figura do Microsoft Photo Editor 3.0" shapeId="2887" r:id="rId840"/>
    <oleObject progId="Figura do Microsoft Photo Editor 3.0" shapeId="2888" r:id="rId841"/>
    <oleObject progId="Figura do Microsoft Photo Editor 3.0" shapeId="2889" r:id="rId842"/>
    <oleObject progId="Figura do Microsoft Photo Editor 3.0" shapeId="2890" r:id="rId843"/>
    <oleObject progId="Figura do Microsoft Photo Editor 3.0" shapeId="2891" r:id="rId844"/>
    <oleObject progId="Figura do Microsoft Photo Editor 3.0" shapeId="2892" r:id="rId845"/>
    <oleObject progId="Figura do Microsoft Photo Editor 3.0" shapeId="2893" r:id="rId846"/>
    <oleObject progId="Figura do Microsoft Photo Editor 3.0" shapeId="2894" r:id="rId847"/>
    <oleObject progId="Figura do Microsoft Photo Editor 3.0" shapeId="2895" r:id="rId848"/>
    <oleObject progId="Figura do Microsoft Photo Editor 3.0" shapeId="2896" r:id="rId849"/>
    <oleObject progId="Figura do Microsoft Photo Editor 3.0" shapeId="2897" r:id="rId850"/>
    <oleObject progId="Figura do Microsoft Photo Editor 3.0" shapeId="2898" r:id="rId851"/>
    <oleObject progId="Figura do Microsoft Photo Editor 3.0" shapeId="2899" r:id="rId852"/>
    <oleObject progId="Figura do Microsoft Photo Editor 3.0" shapeId="2900" r:id="rId853"/>
    <oleObject progId="Figura do Microsoft Photo Editor 3.0" shapeId="2901" r:id="rId854"/>
    <oleObject progId="Figura do Microsoft Photo Editor 3.0" shapeId="2902" r:id="rId855"/>
    <oleObject progId="Figura do Microsoft Photo Editor 3.0" shapeId="2903" r:id="rId856"/>
    <oleObject progId="Figura do Microsoft Photo Editor 3.0" shapeId="2904" r:id="rId857"/>
    <oleObject progId="Figura do Microsoft Photo Editor 3.0" shapeId="2905" r:id="rId858"/>
    <oleObject progId="Figura do Microsoft Photo Editor 3.0" shapeId="2906" r:id="rId859"/>
    <oleObject progId="Figura do Microsoft Photo Editor 3.0" shapeId="2907" r:id="rId860"/>
    <oleObject progId="Figura do Microsoft Photo Editor 3.0" shapeId="2908" r:id="rId861"/>
    <oleObject progId="Figura do Microsoft Photo Editor 3.0" shapeId="2909" r:id="rId862"/>
    <oleObject progId="Figura do Microsoft Photo Editor 3.0" shapeId="2910" r:id="rId863"/>
    <oleObject progId="Figura do Microsoft Photo Editor 3.0" shapeId="2911" r:id="rId864"/>
    <oleObject progId="Figura do Microsoft Photo Editor 3.0" shapeId="2912" r:id="rId865"/>
    <oleObject progId="Figura do Microsoft Photo Editor 3.0" shapeId="2913" r:id="rId866"/>
    <oleObject progId="Figura do Microsoft Photo Editor 3.0" shapeId="2914" r:id="rId867"/>
    <oleObject progId="Figura do Microsoft Photo Editor 3.0" shapeId="2915" r:id="rId868"/>
    <oleObject progId="Figura do Microsoft Photo Editor 3.0" shapeId="2916" r:id="rId869"/>
    <oleObject progId="Figura do Microsoft Photo Editor 3.0" shapeId="2917" r:id="rId870"/>
    <oleObject progId="Figura do Microsoft Photo Editor 3.0" shapeId="2918" r:id="rId871"/>
    <oleObject progId="Figura do Microsoft Photo Editor 3.0" shapeId="2919" r:id="rId872"/>
    <oleObject progId="Figura do Microsoft Photo Editor 3.0" shapeId="2920" r:id="rId873"/>
    <oleObject progId="Figura do Microsoft Photo Editor 3.0" shapeId="2921" r:id="rId874"/>
    <oleObject progId="Figura do Microsoft Photo Editor 3.0" shapeId="2922" r:id="rId875"/>
    <oleObject progId="Figura do Microsoft Photo Editor 3.0" shapeId="2923" r:id="rId876"/>
    <oleObject progId="Figura do Microsoft Photo Editor 3.0" shapeId="2924" r:id="rId877"/>
    <oleObject progId="Figura do Microsoft Photo Editor 3.0" shapeId="2925" r:id="rId878"/>
    <oleObject progId="Figura do Microsoft Photo Editor 3.0" shapeId="2926" r:id="rId879"/>
    <oleObject progId="Figura do Microsoft Photo Editor 3.0" shapeId="2927" r:id="rId880"/>
    <oleObject progId="Figura do Microsoft Photo Editor 3.0" shapeId="2928" r:id="rId881"/>
    <oleObject progId="Figura do Microsoft Photo Editor 3.0" shapeId="2929" r:id="rId882"/>
    <oleObject progId="Figura do Microsoft Photo Editor 3.0" shapeId="2930" r:id="rId883"/>
    <oleObject progId="Figura do Microsoft Photo Editor 3.0" shapeId="2931" r:id="rId884"/>
    <oleObject progId="Figura do Microsoft Photo Editor 3.0" shapeId="2932" r:id="rId885"/>
    <oleObject progId="Figura do Microsoft Photo Editor 3.0" shapeId="2933" r:id="rId886"/>
    <oleObject progId="Figura do Microsoft Photo Editor 3.0" shapeId="2934" r:id="rId887"/>
    <oleObject progId="Figura do Microsoft Photo Editor 3.0" shapeId="2935" r:id="rId888"/>
    <oleObject progId="Figura do Microsoft Photo Editor 3.0" shapeId="2936" r:id="rId889"/>
    <oleObject progId="Figura do Microsoft Photo Editor 3.0" shapeId="2937" r:id="rId890"/>
    <oleObject progId="Figura do Microsoft Photo Editor 3.0" shapeId="2938" r:id="rId891"/>
    <oleObject progId="Figura do Microsoft Photo Editor 3.0" shapeId="2939" r:id="rId892"/>
    <oleObject progId="Figura do Microsoft Photo Editor 3.0" shapeId="2940" r:id="rId893"/>
    <oleObject progId="Figura do Microsoft Photo Editor 3.0" shapeId="2941" r:id="rId894"/>
    <oleObject progId="Figura do Microsoft Photo Editor 3.0" shapeId="2942" r:id="rId895"/>
    <oleObject progId="Figura do Microsoft Photo Editor 3.0" shapeId="2943" r:id="rId896"/>
    <oleObject progId="Figura do Microsoft Photo Editor 3.0" shapeId="2944" r:id="rId897"/>
    <oleObject progId="Figura do Microsoft Photo Editor 3.0" shapeId="2945" r:id="rId898"/>
    <oleObject progId="Figura do Microsoft Photo Editor 3.0" shapeId="2946" r:id="rId899"/>
    <oleObject progId="Figura do Microsoft Photo Editor 3.0" shapeId="2947" r:id="rId900"/>
    <oleObject progId="Figura do Microsoft Photo Editor 3.0" shapeId="2948" r:id="rId901"/>
    <oleObject progId="Figura do Microsoft Photo Editor 3.0" shapeId="2949" r:id="rId902"/>
    <oleObject progId="Figura do Microsoft Photo Editor 3.0" shapeId="2950" r:id="rId903"/>
    <oleObject progId="Figura do Microsoft Photo Editor 3.0" shapeId="2951" r:id="rId904"/>
    <oleObject progId="Figura do Microsoft Photo Editor 3.0" shapeId="2952" r:id="rId905"/>
    <oleObject progId="Figura do Microsoft Photo Editor 3.0" shapeId="2953" r:id="rId906"/>
    <oleObject progId="Figura do Microsoft Photo Editor 3.0" shapeId="2954" r:id="rId907"/>
    <oleObject progId="Figura do Microsoft Photo Editor 3.0" shapeId="2955" r:id="rId908"/>
    <oleObject progId="Figura do Microsoft Photo Editor 3.0" shapeId="2956" r:id="rId909"/>
    <oleObject progId="Figura do Microsoft Photo Editor 3.0" shapeId="2957" r:id="rId910"/>
    <oleObject progId="Figura do Microsoft Photo Editor 3.0" shapeId="2958" r:id="rId911"/>
    <oleObject progId="Figura do Microsoft Photo Editor 3.0" shapeId="2959" r:id="rId912"/>
    <oleObject progId="Figura do Microsoft Photo Editor 3.0" shapeId="2960" r:id="rId913"/>
    <oleObject progId="Figura do Microsoft Photo Editor 3.0" shapeId="2961" r:id="rId914"/>
    <oleObject progId="Figura do Microsoft Photo Editor 3.0" shapeId="2962" r:id="rId915"/>
    <oleObject progId="Figura do Microsoft Photo Editor 3.0" shapeId="2963" r:id="rId916"/>
    <oleObject progId="Figura do Microsoft Photo Editor 3.0" shapeId="2964" r:id="rId917"/>
    <oleObject progId="Figura do Microsoft Photo Editor 3.0" shapeId="2965" r:id="rId918"/>
    <oleObject progId="Figura do Microsoft Photo Editor 3.0" shapeId="2966" r:id="rId919"/>
    <oleObject progId="Figura do Microsoft Photo Editor 3.0" shapeId="2967" r:id="rId920"/>
    <oleObject progId="Figura do Microsoft Photo Editor 3.0" shapeId="2968" r:id="rId921"/>
    <oleObject progId="Figura do Microsoft Photo Editor 3.0" shapeId="2969" r:id="rId922"/>
    <oleObject progId="Figura do Microsoft Photo Editor 3.0" shapeId="2970" r:id="rId923"/>
    <oleObject progId="Figura do Microsoft Photo Editor 3.0" shapeId="2971" r:id="rId924"/>
    <oleObject progId="Figura do Microsoft Photo Editor 3.0" shapeId="2972" r:id="rId925"/>
    <oleObject progId="Figura do Microsoft Photo Editor 3.0" shapeId="2973" r:id="rId926"/>
    <oleObject progId="Figura do Microsoft Photo Editor 3.0" shapeId="2974" r:id="rId927"/>
    <oleObject progId="Figura do Microsoft Photo Editor 3.0" shapeId="2975" r:id="rId928"/>
    <oleObject progId="Figura do Microsoft Photo Editor 3.0" shapeId="2976" r:id="rId929"/>
    <oleObject progId="Figura do Microsoft Photo Editor 3.0" shapeId="2977" r:id="rId930"/>
    <oleObject progId="Figura do Microsoft Photo Editor 3.0" shapeId="2978" r:id="rId931"/>
    <oleObject progId="Figura do Microsoft Photo Editor 3.0" shapeId="2979" r:id="rId932"/>
    <oleObject progId="Figura do Microsoft Photo Editor 3.0" shapeId="2980" r:id="rId933"/>
    <oleObject progId="Figura do Microsoft Photo Editor 3.0" shapeId="2981" r:id="rId934"/>
    <oleObject progId="Figura do Microsoft Photo Editor 3.0" shapeId="2982" r:id="rId935"/>
    <oleObject progId="Figura do Microsoft Photo Editor 3.0" shapeId="2983" r:id="rId936"/>
    <oleObject progId="Figura do Microsoft Photo Editor 3.0" shapeId="2984" r:id="rId937"/>
    <oleObject progId="Figura do Microsoft Photo Editor 3.0" shapeId="2985" r:id="rId938"/>
    <oleObject progId="Figura do Microsoft Photo Editor 3.0" shapeId="2986" r:id="rId939"/>
    <oleObject progId="Figura do Microsoft Photo Editor 3.0" shapeId="2987" r:id="rId940"/>
    <oleObject progId="Figura do Microsoft Photo Editor 3.0" shapeId="2988" r:id="rId941"/>
    <oleObject progId="Figura do Microsoft Photo Editor 3.0" shapeId="2989" r:id="rId942"/>
    <oleObject progId="Figura do Microsoft Photo Editor 3.0" shapeId="2990" r:id="rId943"/>
    <oleObject progId="Figura do Microsoft Photo Editor 3.0" shapeId="2991" r:id="rId944"/>
    <oleObject progId="Figura do Microsoft Photo Editor 3.0" shapeId="2992" r:id="rId945"/>
    <oleObject progId="Figura do Microsoft Photo Editor 3.0" shapeId="2993" r:id="rId946"/>
    <oleObject progId="Figura do Microsoft Photo Editor 3.0" shapeId="2994" r:id="rId947"/>
    <oleObject progId="Figura do Microsoft Photo Editor 3.0" shapeId="2995" r:id="rId948"/>
    <oleObject progId="Figura do Microsoft Photo Editor 3.0" shapeId="2996" r:id="rId949"/>
    <oleObject progId="Figura do Microsoft Photo Editor 3.0" shapeId="2997" r:id="rId950"/>
    <oleObject progId="Figura do Microsoft Photo Editor 3.0" shapeId="2998" r:id="rId951"/>
    <oleObject progId="Figura do Microsoft Photo Editor 3.0" shapeId="2999" r:id="rId952"/>
    <oleObject progId="Figura do Microsoft Photo Editor 3.0" shapeId="3000" r:id="rId953"/>
    <oleObject progId="Figura do Microsoft Photo Editor 3.0" shapeId="3001" r:id="rId954"/>
    <oleObject progId="Figura do Microsoft Photo Editor 3.0" shapeId="3002" r:id="rId955"/>
    <oleObject progId="Figura do Microsoft Photo Editor 3.0" shapeId="3003" r:id="rId956"/>
    <oleObject progId="Figura do Microsoft Photo Editor 3.0" shapeId="3004" r:id="rId957"/>
    <oleObject progId="Figura do Microsoft Photo Editor 3.0" shapeId="3005" r:id="rId958"/>
    <oleObject progId="Figura do Microsoft Photo Editor 3.0" shapeId="3006" r:id="rId959"/>
    <oleObject progId="Figura do Microsoft Photo Editor 3.0" shapeId="3007" r:id="rId960"/>
    <oleObject progId="Figura do Microsoft Photo Editor 3.0" shapeId="3008" r:id="rId961"/>
    <oleObject progId="Figura do Microsoft Photo Editor 3.0" shapeId="3009" r:id="rId962"/>
    <oleObject progId="Figura do Microsoft Photo Editor 3.0" shapeId="3010" r:id="rId963"/>
    <oleObject progId="Figura do Microsoft Photo Editor 3.0" shapeId="3011" r:id="rId964"/>
    <oleObject progId="Figura do Microsoft Photo Editor 3.0" shapeId="3012" r:id="rId965"/>
    <oleObject progId="Figura do Microsoft Photo Editor 3.0" shapeId="3013" r:id="rId966"/>
    <oleObject progId="Figura do Microsoft Photo Editor 3.0" shapeId="3014" r:id="rId967"/>
    <oleObject progId="Figura do Microsoft Photo Editor 3.0" shapeId="3015" r:id="rId968"/>
    <oleObject progId="Figura do Microsoft Photo Editor 3.0" shapeId="3016" r:id="rId969"/>
    <oleObject progId="Figura do Microsoft Photo Editor 3.0" shapeId="3017" r:id="rId970"/>
    <oleObject progId="Figura do Microsoft Photo Editor 3.0" shapeId="3018" r:id="rId971"/>
    <oleObject progId="Figura do Microsoft Photo Editor 3.0" shapeId="3019" r:id="rId972"/>
    <oleObject progId="Figura do Microsoft Photo Editor 3.0" shapeId="3020" r:id="rId973"/>
    <oleObject progId="Figura do Microsoft Photo Editor 3.0" shapeId="3021" r:id="rId974"/>
    <oleObject progId="Figura do Microsoft Photo Editor 3.0" shapeId="3022" r:id="rId975"/>
    <oleObject progId="Figura do Microsoft Photo Editor 3.0" shapeId="3023" r:id="rId976"/>
    <oleObject progId="Figura do Microsoft Photo Editor 3.0" shapeId="3024" r:id="rId977"/>
    <oleObject progId="Figura do Microsoft Photo Editor 3.0" shapeId="3025" r:id="rId978"/>
    <oleObject progId="Figura do Microsoft Photo Editor 3.0" shapeId="3026" r:id="rId979"/>
    <oleObject progId="Figura do Microsoft Photo Editor 3.0" shapeId="3027" r:id="rId980"/>
    <oleObject progId="Figura do Microsoft Photo Editor 3.0" shapeId="3028" r:id="rId981"/>
    <oleObject progId="Figura do Microsoft Photo Editor 3.0" shapeId="3029" r:id="rId982"/>
    <oleObject progId="Figura do Microsoft Photo Editor 3.0" shapeId="3030" r:id="rId983"/>
    <oleObject progId="Figura do Microsoft Photo Editor 3.0" shapeId="3031" r:id="rId984"/>
    <oleObject progId="Figura do Microsoft Photo Editor 3.0" shapeId="3032" r:id="rId985"/>
    <oleObject progId="Figura do Microsoft Photo Editor 3.0" shapeId="3033" r:id="rId986"/>
    <oleObject progId="Figura do Microsoft Photo Editor 3.0" shapeId="3034" r:id="rId987"/>
    <oleObject progId="Figura do Microsoft Photo Editor 3.0" shapeId="3035" r:id="rId988"/>
    <oleObject progId="Figura do Microsoft Photo Editor 3.0" shapeId="3036" r:id="rId989"/>
    <oleObject progId="Figura do Microsoft Photo Editor 3.0" shapeId="3037" r:id="rId990"/>
    <oleObject progId="Figura do Microsoft Photo Editor 3.0" shapeId="3038" r:id="rId991"/>
    <oleObject progId="Figura do Microsoft Photo Editor 3.0" shapeId="3039" r:id="rId992"/>
    <oleObject progId="Figura do Microsoft Photo Editor 3.0" shapeId="3040" r:id="rId993"/>
    <oleObject progId="Figura do Microsoft Photo Editor 3.0" shapeId="3041" r:id="rId994"/>
    <oleObject progId="Figura do Microsoft Photo Editor 3.0" shapeId="3042" r:id="rId995"/>
    <oleObject progId="Figura do Microsoft Photo Editor 3.0" shapeId="3043" r:id="rId996"/>
    <oleObject progId="Figura do Microsoft Photo Editor 3.0" shapeId="3044" r:id="rId997"/>
    <oleObject progId="Figura do Microsoft Photo Editor 3.0" shapeId="3045" r:id="rId998"/>
    <oleObject progId="Figura do Microsoft Photo Editor 3.0" shapeId="3046" r:id="rId999"/>
    <oleObject progId="Figura do Microsoft Photo Editor 3.0" shapeId="3047" r:id="rId1000"/>
    <oleObject progId="Figura do Microsoft Photo Editor 3.0" shapeId="3048" r:id="rId1001"/>
    <oleObject progId="Figura do Microsoft Photo Editor 3.0" shapeId="3049" r:id="rId1002"/>
    <oleObject progId="Figura do Microsoft Photo Editor 3.0" shapeId="3050" r:id="rId1003"/>
    <oleObject progId="Figura do Microsoft Photo Editor 3.0" shapeId="3051" r:id="rId1004"/>
    <oleObject progId="Figura do Microsoft Photo Editor 3.0" shapeId="3052" r:id="rId1005"/>
    <oleObject progId="Figura do Microsoft Photo Editor 3.0" shapeId="3053" r:id="rId1006"/>
    <oleObject progId="Figura do Microsoft Photo Editor 3.0" shapeId="3054" r:id="rId1007"/>
    <oleObject progId="Figura do Microsoft Photo Editor 3.0" shapeId="3055" r:id="rId1008"/>
    <oleObject progId="Figura do Microsoft Photo Editor 3.0" shapeId="3056" r:id="rId1009"/>
    <oleObject progId="Figura do Microsoft Photo Editor 3.0" shapeId="3057" r:id="rId1010"/>
    <oleObject progId="Figura do Microsoft Photo Editor 3.0" shapeId="3058" r:id="rId1011"/>
    <oleObject progId="Figura do Microsoft Photo Editor 3.0" shapeId="3059" r:id="rId1012"/>
    <oleObject progId="Figura do Microsoft Photo Editor 3.0" shapeId="3060" r:id="rId1013"/>
    <oleObject progId="Figura do Microsoft Photo Editor 3.0" shapeId="3061" r:id="rId1014"/>
    <oleObject progId="Figura do Microsoft Photo Editor 3.0" shapeId="3062" r:id="rId1015"/>
    <oleObject progId="Figura do Microsoft Photo Editor 3.0" shapeId="3063" r:id="rId1016"/>
    <oleObject progId="Figura do Microsoft Photo Editor 3.0" shapeId="3064" r:id="rId1017"/>
    <oleObject progId="Figura do Microsoft Photo Editor 3.0" shapeId="3065" r:id="rId1018"/>
    <oleObject progId="Figura do Microsoft Photo Editor 3.0" shapeId="3066" r:id="rId1019"/>
    <oleObject progId="Figura do Microsoft Photo Editor 3.0" shapeId="3067" r:id="rId1020"/>
    <oleObject progId="Figura do Microsoft Photo Editor 3.0" shapeId="3068" r:id="rId1021"/>
    <oleObject progId="Figura do Microsoft Photo Editor 3.0" shapeId="3069" r:id="rId1022"/>
    <oleObject progId="Figura do Microsoft Photo Editor 3.0" shapeId="3070" r:id="rId1023"/>
    <oleObject progId="Figura do Microsoft Photo Editor 3.0" shapeId="3071" r:id="rId1024"/>
    <oleObject progId="Figura do Microsoft Photo Editor 3.0" shapeId="3072" r:id="rId1025"/>
    <oleObject progId="Figura do Microsoft Photo Editor 3.0" shapeId="3073" r:id="rId1026"/>
  </oleObjects>
</worksheet>
</file>

<file path=xl/worksheets/sheet3.xml><?xml version="1.0" encoding="utf-8"?>
<worksheet xmlns="http://schemas.openxmlformats.org/spreadsheetml/2006/main" xmlns:r="http://schemas.openxmlformats.org/officeDocument/2006/relationships">
  <dimension ref="A1"/>
  <sheetViews>
    <sheetView workbookViewId="0"/>
  </sheetViews>
  <sheetFormatPr defaultRowHeight="15"/>
  <sheetData/>
  <pageMargins left="0.511811024" right="0.511811024" top="0.78740157499999996" bottom="0.78740157499999996" header="0.31496062000000002" footer="0.3149606200000000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3</vt:i4>
      </vt:variant>
      <vt:variant>
        <vt:lpstr>Intervalos nomeados</vt:lpstr>
      </vt:variant>
      <vt:variant>
        <vt:i4>1</vt:i4>
      </vt:variant>
    </vt:vector>
  </HeadingPairs>
  <TitlesOfParts>
    <vt:vector size="4" baseType="lpstr">
      <vt:lpstr>ORÇ. REFAZER</vt:lpstr>
      <vt:lpstr>COMPOSIÇÃO</vt:lpstr>
      <vt:lpstr>Plan3</vt:lpstr>
      <vt:lpstr>COMPOSIÇÃO!Area_de_impressao</vt:lpstr>
    </vt:vector>
  </TitlesOfParts>
  <Company>cohab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marcia.barroso</dc:creator>
  <cp:lastModifiedBy>dailson.franco</cp:lastModifiedBy>
  <cp:lastPrinted>2015-05-22T18:32:55Z</cp:lastPrinted>
  <dcterms:created xsi:type="dcterms:W3CDTF">2015-05-11T18:55:01Z</dcterms:created>
  <dcterms:modified xsi:type="dcterms:W3CDTF">2015-05-22T18:36:02Z</dcterms:modified>
</cp:coreProperties>
</file>